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I_H\Desktop\2009-2021\2022\WEB\"/>
    </mc:Choice>
  </mc:AlternateContent>
  <xr:revisionPtr revIDLastSave="0" documentId="8_{B03FEF03-2405-455B-B097-3FB13630A229}" xr6:coauthVersionLast="47" xr6:coauthVersionMax="47" xr10:uidLastSave="{00000000-0000-0000-0000-000000000000}"/>
  <bookViews>
    <workbookView xWindow="-120" yWindow="-120" windowWidth="21840" windowHeight="13140" xr2:uid="{C376682E-4F7E-443E-AC13-26A7E0125D96}"/>
  </bookViews>
  <sheets>
    <sheet name="Sheet1" sheetId="1" r:id="rId1"/>
  </sheets>
  <definedNames>
    <definedName name="_xlnm.Print_Area" localSheetId="0">Sheet1!$A$1:$CA$28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26" i="1" l="1"/>
  <c r="BX26" i="1"/>
  <c r="BW26" i="1"/>
  <c r="BV26" i="1"/>
  <c r="BT26" i="1"/>
  <c r="BS26" i="1"/>
  <c r="BR26" i="1"/>
  <c r="BQ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X26" i="1"/>
  <c r="AW26" i="1"/>
  <c r="AV26" i="1"/>
  <c r="AU26" i="1"/>
  <c r="AT26" i="1"/>
  <c r="AS26" i="1"/>
  <c r="AR26" i="1"/>
  <c r="AQ26" i="1"/>
  <c r="AP26" i="1"/>
  <c r="AO26" i="1"/>
  <c r="AN26" i="1"/>
  <c r="AL26" i="1"/>
  <c r="AK26" i="1"/>
  <c r="AJ26" i="1"/>
  <c r="AI26" i="1"/>
  <c r="AH26" i="1"/>
  <c r="AG26" i="1"/>
  <c r="AE26" i="1"/>
  <c r="AD26" i="1"/>
  <c r="AC26" i="1"/>
  <c r="AB26" i="1"/>
  <c r="AA26" i="1"/>
  <c r="Z26" i="1"/>
  <c r="Y26" i="1"/>
  <c r="X26" i="1"/>
  <c r="W26" i="1"/>
  <c r="U26" i="1"/>
  <c r="T26" i="1"/>
  <c r="S26" i="1"/>
  <c r="R26" i="1"/>
  <c r="Q26" i="1"/>
  <c r="Q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Z25" i="1"/>
  <c r="BU25" i="1"/>
  <c r="BP25" i="1"/>
  <c r="AY25" i="1"/>
  <c r="AM25" i="1"/>
  <c r="AF25" i="1"/>
  <c r="V25" i="1"/>
  <c r="BZ24" i="1"/>
  <c r="BU24" i="1"/>
  <c r="BP24" i="1"/>
  <c r="AY24" i="1"/>
  <c r="AM24" i="1"/>
  <c r="AF24" i="1"/>
  <c r="V24" i="1"/>
  <c r="BZ23" i="1"/>
  <c r="BU23" i="1"/>
  <c r="BP23" i="1"/>
  <c r="AY23" i="1"/>
  <c r="AM23" i="1"/>
  <c r="AF23" i="1"/>
  <c r="V23" i="1"/>
  <c r="BY22" i="1"/>
  <c r="BX22" i="1"/>
  <c r="BW22" i="1"/>
  <c r="BV22" i="1"/>
  <c r="BT22" i="1"/>
  <c r="BS22" i="1"/>
  <c r="BR22" i="1"/>
  <c r="BQ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X22" i="1"/>
  <c r="AW22" i="1"/>
  <c r="AV22" i="1"/>
  <c r="AU22" i="1"/>
  <c r="AT22" i="1"/>
  <c r="AS22" i="1"/>
  <c r="AR22" i="1"/>
  <c r="AQ22" i="1"/>
  <c r="AP22" i="1"/>
  <c r="AO22" i="1"/>
  <c r="AN22" i="1"/>
  <c r="AL22" i="1"/>
  <c r="AK22" i="1"/>
  <c r="AJ22" i="1"/>
  <c r="AI22" i="1"/>
  <c r="AH22" i="1"/>
  <c r="AG22" i="1"/>
  <c r="AE22" i="1"/>
  <c r="AD22" i="1"/>
  <c r="AC22" i="1"/>
  <c r="AB22" i="1"/>
  <c r="AA22" i="1"/>
  <c r="Z22" i="1"/>
  <c r="Y22" i="1"/>
  <c r="X22" i="1"/>
  <c r="W22" i="1"/>
  <c r="U22" i="1"/>
  <c r="T22" i="1"/>
  <c r="S22" i="1"/>
  <c r="R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Z21" i="1"/>
  <c r="BU21" i="1"/>
  <c r="BP21" i="1"/>
  <c r="AY21" i="1"/>
  <c r="AM21" i="1"/>
  <c r="AF21" i="1"/>
  <c r="V21" i="1"/>
  <c r="BZ20" i="1"/>
  <c r="BU20" i="1"/>
  <c r="BP20" i="1"/>
  <c r="AY20" i="1"/>
  <c r="AM20" i="1"/>
  <c r="AF20" i="1"/>
  <c r="V20" i="1"/>
  <c r="BZ19" i="1"/>
  <c r="BU19" i="1"/>
  <c r="BP19" i="1"/>
  <c r="AY19" i="1"/>
  <c r="AM19" i="1"/>
  <c r="AF19" i="1"/>
  <c r="V19" i="1"/>
  <c r="BY17" i="1"/>
  <c r="BX17" i="1"/>
  <c r="BW17" i="1"/>
  <c r="BV17" i="1"/>
  <c r="BT17" i="1"/>
  <c r="BS17" i="1"/>
  <c r="BR17" i="1"/>
  <c r="BQ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X17" i="1"/>
  <c r="AW17" i="1"/>
  <c r="AV17" i="1"/>
  <c r="AU17" i="1"/>
  <c r="AT17" i="1"/>
  <c r="AS17" i="1"/>
  <c r="AR17" i="1"/>
  <c r="AQ17" i="1"/>
  <c r="AP17" i="1"/>
  <c r="AO17" i="1"/>
  <c r="AN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Z16" i="1"/>
  <c r="BU16" i="1"/>
  <c r="BP16" i="1"/>
  <c r="AY16" i="1"/>
  <c r="AM16" i="1"/>
  <c r="AF16" i="1"/>
  <c r="V16" i="1"/>
  <c r="BZ15" i="1"/>
  <c r="BU15" i="1"/>
  <c r="BP15" i="1"/>
  <c r="AY15" i="1"/>
  <c r="AM15" i="1"/>
  <c r="AF15" i="1"/>
  <c r="V15" i="1"/>
  <c r="BZ14" i="1"/>
  <c r="BU14" i="1"/>
  <c r="BP14" i="1"/>
  <c r="AY14" i="1"/>
  <c r="AM14" i="1"/>
  <c r="AF14" i="1"/>
  <c r="V14" i="1"/>
  <c r="AO13" i="1"/>
  <c r="AN13" i="1"/>
  <c r="BZ12" i="1"/>
  <c r="BU12" i="1"/>
  <c r="BP12" i="1"/>
  <c r="AY12" i="1"/>
  <c r="AM12" i="1"/>
  <c r="AF12" i="1"/>
  <c r="V12" i="1"/>
  <c r="BZ11" i="1"/>
  <c r="BU11" i="1"/>
  <c r="BP11" i="1"/>
  <c r="AY11" i="1"/>
  <c r="AM11" i="1"/>
  <c r="AF11" i="1"/>
  <c r="V11" i="1"/>
  <c r="BZ10" i="1"/>
  <c r="BU10" i="1"/>
  <c r="BP10" i="1"/>
  <c r="AY10" i="1"/>
  <c r="AM10" i="1"/>
  <c r="AF10" i="1"/>
  <c r="V10" i="1"/>
  <c r="BY9" i="1"/>
  <c r="BY13" i="1" s="1"/>
  <c r="BX9" i="1"/>
  <c r="BX13" i="1" s="1"/>
  <c r="BW9" i="1"/>
  <c r="BW13" i="1" s="1"/>
  <c r="BV9" i="1"/>
  <c r="BV13" i="1" s="1"/>
  <c r="BT9" i="1"/>
  <c r="BT13" i="1" s="1"/>
  <c r="BS9" i="1"/>
  <c r="BS13" i="1" s="1"/>
  <c r="BR9" i="1"/>
  <c r="BR13" i="1" s="1"/>
  <c r="BQ9" i="1"/>
  <c r="BQ13" i="1" s="1"/>
  <c r="BO9" i="1"/>
  <c r="BO13" i="1" s="1"/>
  <c r="BN9" i="1"/>
  <c r="BN13" i="1" s="1"/>
  <c r="BM9" i="1"/>
  <c r="BM13" i="1" s="1"/>
  <c r="BL9" i="1"/>
  <c r="BL13" i="1" s="1"/>
  <c r="BK9" i="1"/>
  <c r="BK13" i="1" s="1"/>
  <c r="BJ9" i="1"/>
  <c r="BJ13" i="1" s="1"/>
  <c r="BI9" i="1"/>
  <c r="BI13" i="1" s="1"/>
  <c r="BH9" i="1"/>
  <c r="BH13" i="1" s="1"/>
  <c r="BG9" i="1"/>
  <c r="BG13" i="1" s="1"/>
  <c r="BF9" i="1"/>
  <c r="BF13" i="1" s="1"/>
  <c r="BE9" i="1"/>
  <c r="BE13" i="1" s="1"/>
  <c r="BD9" i="1"/>
  <c r="BD13" i="1" s="1"/>
  <c r="BC9" i="1"/>
  <c r="BC13" i="1" s="1"/>
  <c r="BB9" i="1"/>
  <c r="BB13" i="1" s="1"/>
  <c r="BA9" i="1"/>
  <c r="BA13" i="1" s="1"/>
  <c r="AZ9" i="1"/>
  <c r="AX9" i="1"/>
  <c r="AX13" i="1" s="1"/>
  <c r="AW9" i="1"/>
  <c r="AW13" i="1" s="1"/>
  <c r="AV9" i="1"/>
  <c r="AV13" i="1" s="1"/>
  <c r="AU9" i="1"/>
  <c r="AU13" i="1" s="1"/>
  <c r="AT9" i="1"/>
  <c r="AT13" i="1" s="1"/>
  <c r="AS9" i="1"/>
  <c r="AS13" i="1" s="1"/>
  <c r="AR9" i="1"/>
  <c r="AR13" i="1" s="1"/>
  <c r="AQ9" i="1"/>
  <c r="AQ13" i="1" s="1"/>
  <c r="AP9" i="1"/>
  <c r="AP13" i="1" s="1"/>
  <c r="AL9" i="1"/>
  <c r="AL13" i="1" s="1"/>
  <c r="AK9" i="1"/>
  <c r="AK13" i="1" s="1"/>
  <c r="AJ9" i="1"/>
  <c r="AJ13" i="1" s="1"/>
  <c r="AI9" i="1"/>
  <c r="AI13" i="1" s="1"/>
  <c r="AH9" i="1"/>
  <c r="AH13" i="1" s="1"/>
  <c r="AG9" i="1"/>
  <c r="AG13" i="1" s="1"/>
  <c r="AE9" i="1"/>
  <c r="AE13" i="1" s="1"/>
  <c r="AD9" i="1"/>
  <c r="AD13" i="1" s="1"/>
  <c r="AC9" i="1"/>
  <c r="AC13" i="1" s="1"/>
  <c r="AB9" i="1"/>
  <c r="AB13" i="1" s="1"/>
  <c r="AA9" i="1"/>
  <c r="AA13" i="1" s="1"/>
  <c r="Z9" i="1"/>
  <c r="Z13" i="1" s="1"/>
  <c r="Y9" i="1"/>
  <c r="Y13" i="1" s="1"/>
  <c r="X9" i="1"/>
  <c r="X13" i="1" s="1"/>
  <c r="W9" i="1"/>
  <c r="W13" i="1" s="1"/>
  <c r="U9" i="1"/>
  <c r="U13" i="1" s="1"/>
  <c r="T9" i="1"/>
  <c r="T13" i="1" s="1"/>
  <c r="S9" i="1"/>
  <c r="S13" i="1" s="1"/>
  <c r="R9" i="1"/>
  <c r="R13" i="1" s="1"/>
  <c r="Q9" i="1"/>
  <c r="Q13" i="1" s="1"/>
  <c r="P9" i="1"/>
  <c r="P13" i="1" s="1"/>
  <c r="O9" i="1"/>
  <c r="O13" i="1" s="1"/>
  <c r="N9" i="1"/>
  <c r="N13" i="1" s="1"/>
  <c r="M9" i="1"/>
  <c r="L9" i="1"/>
  <c r="L13" i="1" s="1"/>
  <c r="K9" i="1"/>
  <c r="K13" i="1" s="1"/>
  <c r="J9" i="1"/>
  <c r="J13" i="1" s="1"/>
  <c r="I9" i="1"/>
  <c r="I13" i="1" s="1"/>
  <c r="H9" i="1"/>
  <c r="H13" i="1" s="1"/>
  <c r="G9" i="1"/>
  <c r="G13" i="1" s="1"/>
  <c r="F9" i="1"/>
  <c r="F13" i="1" s="1"/>
  <c r="E9" i="1"/>
  <c r="E13" i="1" s="1"/>
  <c r="D9" i="1"/>
  <c r="D13" i="1" s="1"/>
  <c r="C9" i="1"/>
  <c r="C13" i="1" s="1"/>
  <c r="B9" i="1"/>
  <c r="BZ8" i="1"/>
  <c r="BU8" i="1"/>
  <c r="BP8" i="1"/>
  <c r="AY8" i="1"/>
  <c r="AM8" i="1"/>
  <c r="AF8" i="1"/>
  <c r="V8" i="1"/>
  <c r="BZ7" i="1"/>
  <c r="BU7" i="1"/>
  <c r="BP7" i="1"/>
  <c r="AY7" i="1"/>
  <c r="AM7" i="1"/>
  <c r="AF7" i="1"/>
  <c r="V7" i="1"/>
  <c r="G18" i="1" l="1"/>
  <c r="S18" i="1"/>
  <c r="BG18" i="1"/>
  <c r="AB18" i="1"/>
  <c r="AO27" i="1"/>
  <c r="BI18" i="1"/>
  <c r="AT27" i="1"/>
  <c r="Y18" i="1"/>
  <c r="U18" i="1"/>
  <c r="AD18" i="1"/>
  <c r="I18" i="1"/>
  <c r="C18" i="1"/>
  <c r="AS18" i="1"/>
  <c r="AS28" i="1" s="1"/>
  <c r="BD18" i="1"/>
  <c r="BN18" i="1"/>
  <c r="AR18" i="1"/>
  <c r="AR28" i="1" s="1"/>
  <c r="Z18" i="1"/>
  <c r="P18" i="1"/>
  <c r="AI18" i="1"/>
  <c r="E18" i="1"/>
  <c r="AA18" i="1"/>
  <c r="AU18" i="1"/>
  <c r="AU28" i="1" s="1"/>
  <c r="AN27" i="1"/>
  <c r="J18" i="1"/>
  <c r="AE18" i="1"/>
  <c r="C27" i="1"/>
  <c r="BK18" i="1"/>
  <c r="BE18" i="1"/>
  <c r="BZ26" i="1"/>
  <c r="AF17" i="1"/>
  <c r="K18" i="1"/>
  <c r="W18" i="1"/>
  <c r="BX27" i="1"/>
  <c r="AF26" i="1"/>
  <c r="AO18" i="1"/>
  <c r="AO28" i="1" s="1"/>
  <c r="V17" i="1"/>
  <c r="M27" i="1"/>
  <c r="AF9" i="1"/>
  <c r="AF13" i="1" s="1"/>
  <c r="L18" i="1"/>
  <c r="X18" i="1"/>
  <c r="AQ18" i="1"/>
  <c r="AQ28" i="1" s="1"/>
  <c r="AK27" i="1"/>
  <c r="AT18" i="1"/>
  <c r="AT28" i="1" s="1"/>
  <c r="R27" i="1"/>
  <c r="R18" i="1"/>
  <c r="BO18" i="1"/>
  <c r="H18" i="1"/>
  <c r="T18" i="1"/>
  <c r="AC18" i="1"/>
  <c r="AK18" i="1"/>
  <c r="BF18" i="1"/>
  <c r="AM22" i="1"/>
  <c r="N18" i="1"/>
  <c r="T27" i="1"/>
  <c r="AB27" i="1"/>
  <c r="BG27" i="1"/>
  <c r="BD27" i="1"/>
  <c r="BN27" i="1"/>
  <c r="BB18" i="1"/>
  <c r="BL18" i="1"/>
  <c r="AV18" i="1"/>
  <c r="AV28" i="1" s="1"/>
  <c r="AE27" i="1"/>
  <c r="AW18" i="1"/>
  <c r="AW28" i="1" s="1"/>
  <c r="BH18" i="1"/>
  <c r="BQ18" i="1"/>
  <c r="CA8" i="1"/>
  <c r="D18" i="1"/>
  <c r="O18" i="1"/>
  <c r="BC18" i="1"/>
  <c r="BM18" i="1"/>
  <c r="CA21" i="1"/>
  <c r="F18" i="1"/>
  <c r="Q18" i="1"/>
  <c r="Q28" i="1" s="1"/>
  <c r="J27" i="1"/>
  <c r="U27" i="1"/>
  <c r="AD27" i="1"/>
  <c r="AW27" i="1"/>
  <c r="L27" i="1"/>
  <c r="AX18" i="1"/>
  <c r="AX28" i="1" s="1"/>
  <c r="BU17" i="1"/>
  <c r="CA24" i="1"/>
  <c r="BJ18" i="1"/>
  <c r="CA10" i="1"/>
  <c r="BP9" i="1"/>
  <c r="BP13" i="1" s="1"/>
  <c r="BA18" i="1"/>
  <c r="BR18" i="1"/>
  <c r="V9" i="1"/>
  <c r="V13" i="1" s="1"/>
  <c r="AP18" i="1"/>
  <c r="AP28" i="1" s="1"/>
  <c r="BU9" i="1"/>
  <c r="BU13" i="1" s="1"/>
  <c r="CA11" i="1"/>
  <c r="CA12" i="1"/>
  <c r="AN18" i="1"/>
  <c r="AN28" i="1" s="1"/>
  <c r="AY17" i="1"/>
  <c r="AG18" i="1"/>
  <c r="BP17" i="1"/>
  <c r="AF22" i="1"/>
  <c r="CA20" i="1"/>
  <c r="BT18" i="1"/>
  <c r="BP22" i="1"/>
  <c r="CA23" i="1"/>
  <c r="K27" i="1"/>
  <c r="AC27" i="1"/>
  <c r="AV27" i="1"/>
  <c r="BH27" i="1"/>
  <c r="BQ27" i="1"/>
  <c r="BI27" i="1"/>
  <c r="BR27" i="1"/>
  <c r="AL27" i="1"/>
  <c r="AX27" i="1"/>
  <c r="BJ27" i="1"/>
  <c r="BS27" i="1"/>
  <c r="AY22" i="1"/>
  <c r="CA25" i="1"/>
  <c r="B27" i="1"/>
  <c r="W27" i="1"/>
  <c r="X27" i="1"/>
  <c r="AG27" i="1"/>
  <c r="AZ27" i="1"/>
  <c r="BK27" i="1"/>
  <c r="BT27" i="1"/>
  <c r="BX18" i="1"/>
  <c r="BE27" i="1"/>
  <c r="AM26" i="1"/>
  <c r="D27" i="1"/>
  <c r="N27" i="1"/>
  <c r="Y27" i="1"/>
  <c r="BA27" i="1"/>
  <c r="CA15" i="1"/>
  <c r="AU27" i="1"/>
  <c r="AY26" i="1"/>
  <c r="E27" i="1"/>
  <c r="E28" i="1" s="1"/>
  <c r="O27" i="1"/>
  <c r="AH27" i="1"/>
  <c r="AP27" i="1"/>
  <c r="BB27" i="1"/>
  <c r="BP26" i="1"/>
  <c r="BV27" i="1"/>
  <c r="CA16" i="1"/>
  <c r="BU22" i="1"/>
  <c r="F27" i="1"/>
  <c r="P27" i="1"/>
  <c r="Z27" i="1"/>
  <c r="AQ27" i="1"/>
  <c r="BC27" i="1"/>
  <c r="BM27" i="1"/>
  <c r="BS18" i="1"/>
  <c r="G27" i="1"/>
  <c r="AI27" i="1"/>
  <c r="AR27" i="1"/>
  <c r="BW27" i="1"/>
  <c r="AM17" i="1"/>
  <c r="CA19" i="1"/>
  <c r="BZ22" i="1"/>
  <c r="H27" i="1"/>
  <c r="AA27" i="1"/>
  <c r="AS27" i="1"/>
  <c r="BU26" i="1"/>
  <c r="I27" i="1"/>
  <c r="S27" i="1"/>
  <c r="AJ27" i="1"/>
  <c r="BF27" i="1"/>
  <c r="BO27" i="1"/>
  <c r="BY27" i="1"/>
  <c r="BV18" i="1"/>
  <c r="BW18" i="1"/>
  <c r="AH18" i="1"/>
  <c r="AJ18" i="1"/>
  <c r="BY18" i="1"/>
  <c r="AL18" i="1"/>
  <c r="AM9" i="1"/>
  <c r="AM13" i="1" s="1"/>
  <c r="AY9" i="1"/>
  <c r="AY13" i="1" s="1"/>
  <c r="B13" i="1"/>
  <c r="M13" i="1"/>
  <c r="M18" i="1" s="1"/>
  <c r="V22" i="1"/>
  <c r="BZ9" i="1"/>
  <c r="BZ13" i="1" s="1"/>
  <c r="V26" i="1"/>
  <c r="CA7" i="1"/>
  <c r="BZ17" i="1"/>
  <c r="BL27" i="1"/>
  <c r="CA14" i="1"/>
  <c r="AZ13" i="1"/>
  <c r="AZ18" i="1" s="1"/>
  <c r="G28" i="1" l="1"/>
  <c r="BG28" i="1"/>
  <c r="AI28" i="1"/>
  <c r="S28" i="1"/>
  <c r="AB28" i="1"/>
  <c r="Y28" i="1"/>
  <c r="BI28" i="1"/>
  <c r="CA9" i="1"/>
  <c r="CA13" i="1" s="1"/>
  <c r="BK28" i="1"/>
  <c r="BN28" i="1"/>
  <c r="I28" i="1"/>
  <c r="P28" i="1"/>
  <c r="BU18" i="1"/>
  <c r="BO28" i="1"/>
  <c r="AA28" i="1"/>
  <c r="BC28" i="1"/>
  <c r="BB28" i="1"/>
  <c r="D28" i="1"/>
  <c r="BQ28" i="1"/>
  <c r="BH28" i="1"/>
  <c r="K28" i="1"/>
  <c r="AF27" i="1"/>
  <c r="AD28" i="1"/>
  <c r="W28" i="1"/>
  <c r="AG28" i="1"/>
  <c r="U28" i="1"/>
  <c r="BD28" i="1"/>
  <c r="J28" i="1"/>
  <c r="AY18" i="1"/>
  <c r="T28" i="1"/>
  <c r="Z28" i="1"/>
  <c r="C28" i="1"/>
  <c r="X28" i="1"/>
  <c r="BE28" i="1"/>
  <c r="AC28" i="1"/>
  <c r="AE28" i="1"/>
  <c r="AK28" i="1"/>
  <c r="BP18" i="1"/>
  <c r="AL28" i="1"/>
  <c r="BL28" i="1"/>
  <c r="AF18" i="1"/>
  <c r="BS28" i="1"/>
  <c r="AM27" i="1"/>
  <c r="V18" i="1"/>
  <c r="L28" i="1"/>
  <c r="CA22" i="1"/>
  <c r="BX28" i="1"/>
  <c r="R28" i="1"/>
  <c r="M28" i="1"/>
  <c r="BU27" i="1"/>
  <c r="AM18" i="1"/>
  <c r="H28" i="1"/>
  <c r="BM28" i="1"/>
  <c r="BV28" i="1"/>
  <c r="BY28" i="1"/>
  <c r="BT28" i="1"/>
  <c r="F28" i="1"/>
  <c r="N28" i="1"/>
  <c r="BF28" i="1"/>
  <c r="AY27" i="1"/>
  <c r="BJ28" i="1"/>
  <c r="O28" i="1"/>
  <c r="AJ28" i="1"/>
  <c r="AH28" i="1"/>
  <c r="BR28" i="1"/>
  <c r="BA28" i="1"/>
  <c r="BP27" i="1"/>
  <c r="BZ27" i="1"/>
  <c r="CA26" i="1"/>
  <c r="CA17" i="1"/>
  <c r="BZ18" i="1"/>
  <c r="BW28" i="1"/>
  <c r="AZ28" i="1"/>
  <c r="B18" i="1"/>
  <c r="V27" i="1"/>
  <c r="BP28" i="1" l="1"/>
  <c r="BU28" i="1"/>
  <c r="AF28" i="1"/>
  <c r="AY28" i="1"/>
  <c r="AM28" i="1"/>
  <c r="V28" i="1"/>
  <c r="CA27" i="1"/>
  <c r="CA18" i="1"/>
  <c r="BZ28" i="1"/>
  <c r="B28" i="1"/>
  <c r="CA28" i="1" l="1"/>
</calcChain>
</file>

<file path=xl/sharedStrings.xml><?xml version="1.0" encoding="utf-8"?>
<sst xmlns="http://schemas.openxmlformats.org/spreadsheetml/2006/main" count="75" uniqueCount="52">
  <si>
    <t>SPITALE 2022</t>
  </si>
  <si>
    <t>Total Spital Judetean Satu Mare</t>
  </si>
  <si>
    <t>Total Spital TBC Satu Mare</t>
  </si>
  <si>
    <t>Total Spital Negresti Oas</t>
  </si>
  <si>
    <t>TOTAL                                                      Sp. Clinic CF                                           -sectia SATU MARE</t>
  </si>
  <si>
    <t>Total Spital Municipal Carei</t>
  </si>
  <si>
    <t>TOTAL  MANITOU MED-Clinica Gynoprax</t>
  </si>
  <si>
    <t>TOTAL SARA CLINIC</t>
  </si>
  <si>
    <t>TOTAL GENERAL</t>
  </si>
  <si>
    <t>Sectii DRG</t>
  </si>
  <si>
    <t>CRONICI                                Psihiatrie cronici</t>
  </si>
  <si>
    <t>CRONICI                               Rec.neurologica</t>
  </si>
  <si>
    <t>CRONICI                       Neonatologie prem.</t>
  </si>
  <si>
    <t>CRONICI                      Rec. Pediatrica</t>
  </si>
  <si>
    <t>CRONICI                                    Interne</t>
  </si>
  <si>
    <t xml:space="preserve">TOTAL SECTII CRONICI                                 </t>
  </si>
  <si>
    <t>Spitalizari de zi</t>
  </si>
  <si>
    <t>COMPLEXITATEA CAZURILOR</t>
  </si>
  <si>
    <t>CHELTUIELI EFECTIV REALIZATE</t>
  </si>
  <si>
    <t xml:space="preserve">SECTII CRONICI                                 </t>
  </si>
  <si>
    <t>DRG</t>
  </si>
  <si>
    <t>INGRIJIRI PALEATIVE</t>
  </si>
  <si>
    <t>Spitalizari de zi CG/CPU</t>
  </si>
  <si>
    <t>CRONICI rec pediatrica</t>
  </si>
  <si>
    <t>CRONICI rec balneologica</t>
  </si>
  <si>
    <t>CRONICI  balneologie pediatrica</t>
  </si>
  <si>
    <t xml:space="preserve">CRONICI psihiatrie </t>
  </si>
  <si>
    <t>ACUTI</t>
  </si>
  <si>
    <t>CRONICI                                                          Rec. ortopedie</t>
  </si>
  <si>
    <t>CRONICI                                                           Rec. reomatologie</t>
  </si>
  <si>
    <t>dec.2021</t>
  </si>
  <si>
    <t>ch. 2021</t>
  </si>
  <si>
    <t xml:space="preserve">   an 2021</t>
  </si>
  <si>
    <t>ianuarie</t>
  </si>
  <si>
    <t>februarie</t>
  </si>
  <si>
    <t>martie</t>
  </si>
  <si>
    <t>trim.I</t>
  </si>
  <si>
    <t>aprilie</t>
  </si>
  <si>
    <t>mai</t>
  </si>
  <si>
    <t>iunie</t>
  </si>
  <si>
    <t>trim.II</t>
  </si>
  <si>
    <t>sem. I</t>
  </si>
  <si>
    <t>iulie</t>
  </si>
  <si>
    <t>august</t>
  </si>
  <si>
    <t>septembrie</t>
  </si>
  <si>
    <t>trim.III</t>
  </si>
  <si>
    <t>octombrie</t>
  </si>
  <si>
    <t>noiembrie</t>
  </si>
  <si>
    <t>decembrie</t>
  </si>
  <si>
    <t>trim IV</t>
  </si>
  <si>
    <t>sem II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</si>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</sst>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charset val="238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5"/>
      <color theme="1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sz val="11"/>
      <color rgb="FFFF0000"/>
      <name val="Arial"/>
      <family val="2"/>
    </font>
    <font>
      <sz val="15"/>
      <name val="Arial"/>
      <family val="2"/>
    </font>
    <font>
      <b/>
      <sz val="14"/>
      <color rgb="FFFF0000"/>
      <name val="Arial"/>
      <family val="2"/>
    </font>
    <font>
      <sz val="14"/>
      <color rgb="FF00B0F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2" fillId="3" borderId="1" xfId="0" applyNumberFormat="1" applyFont="1" applyFill="1" applyBorder="1"/>
    <xf numFmtId="4" fontId="3" fillId="0" borderId="0" xfId="0" applyNumberFormat="1" applyFont="1"/>
    <xf numFmtId="4" fontId="1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5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/>
    <xf numFmtId="4" fontId="5" fillId="2" borderId="4" xfId="0" applyNumberFormat="1" applyFont="1" applyFill="1" applyBorder="1"/>
    <xf numFmtId="4" fontId="6" fillId="2" borderId="0" xfId="0" applyNumberFormat="1" applyFont="1" applyFill="1"/>
    <xf numFmtId="1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wrapText="1"/>
    </xf>
    <xf numFmtId="49" fontId="5" fillId="4" borderId="8" xfId="0" applyNumberFormat="1" applyFont="1" applyFill="1" applyBorder="1"/>
    <xf numFmtId="4" fontId="2" fillId="4" borderId="8" xfId="0" applyNumberFormat="1" applyFont="1" applyFill="1" applyBorder="1"/>
    <xf numFmtId="4" fontId="6" fillId="0" borderId="0" xfId="0" applyNumberFormat="1" applyFont="1"/>
    <xf numFmtId="1" fontId="5" fillId="4" borderId="8" xfId="0" applyNumberFormat="1" applyFont="1" applyFill="1" applyBorder="1"/>
    <xf numFmtId="4" fontId="5" fillId="5" borderId="8" xfId="0" applyNumberFormat="1" applyFont="1" applyFill="1" applyBorder="1" applyAlignment="1">
      <alignment horizontal="left" vertical="center"/>
    </xf>
    <xf numFmtId="4" fontId="7" fillId="5" borderId="8" xfId="0" applyNumberFormat="1" applyFont="1" applyFill="1" applyBorder="1"/>
    <xf numFmtId="4" fontId="5" fillId="0" borderId="0" xfId="0" applyNumberFormat="1" applyFont="1"/>
    <xf numFmtId="4" fontId="6" fillId="2" borderId="8" xfId="0" applyNumberFormat="1" applyFont="1" applyFill="1" applyBorder="1"/>
    <xf numFmtId="4" fontId="2" fillId="0" borderId="1" xfId="0" applyNumberFormat="1" applyFont="1" applyBorder="1"/>
    <xf numFmtId="4" fontId="2" fillId="2" borderId="1" xfId="0" applyNumberFormat="1" applyFont="1" applyFill="1" applyBorder="1"/>
    <xf numFmtId="4" fontId="5" fillId="2" borderId="8" xfId="0" applyNumberFormat="1" applyFont="1" applyFill="1" applyBorder="1"/>
    <xf numFmtId="4" fontId="2" fillId="3" borderId="8" xfId="0" applyNumberFormat="1" applyFont="1" applyFill="1" applyBorder="1"/>
    <xf numFmtId="4" fontId="6" fillId="0" borderId="8" xfId="0" applyNumberFormat="1" applyFont="1" applyBorder="1"/>
    <xf numFmtId="4" fontId="10" fillId="2" borderId="8" xfId="0" applyNumberFormat="1" applyFont="1" applyFill="1" applyBorder="1" applyAlignment="1">
      <alignment wrapText="1"/>
    </xf>
    <xf numFmtId="4" fontId="9" fillId="0" borderId="8" xfId="0" applyNumberFormat="1" applyFont="1" applyBorder="1" applyAlignment="1" applyProtection="1">
      <alignment wrapText="1"/>
      <protection locked="0" hidden="1"/>
    </xf>
    <xf numFmtId="4" fontId="5" fillId="0" borderId="8" xfId="0" applyNumberFormat="1" applyFont="1" applyBorder="1"/>
    <xf numFmtId="4" fontId="7" fillId="2" borderId="8" xfId="0" applyNumberFormat="1" applyFont="1" applyFill="1" applyBorder="1"/>
    <xf numFmtId="4" fontId="7" fillId="3" borderId="8" xfId="0" applyNumberFormat="1" applyFont="1" applyFill="1" applyBorder="1"/>
    <xf numFmtId="4" fontId="7" fillId="0" borderId="8" xfId="0" applyNumberFormat="1" applyFont="1" applyBorder="1"/>
    <xf numFmtId="4" fontId="7" fillId="2" borderId="1" xfId="0" applyNumberFormat="1" applyFont="1" applyFill="1" applyBorder="1"/>
    <xf numFmtId="4" fontId="2" fillId="0" borderId="8" xfId="0" applyNumberFormat="1" applyFont="1" applyBorder="1"/>
    <xf numFmtId="4" fontId="12" fillId="2" borderId="9" xfId="0" applyNumberFormat="1" applyFont="1" applyFill="1" applyBorder="1"/>
    <xf numFmtId="4" fontId="12" fillId="2" borderId="10" xfId="0" applyNumberFormat="1" applyFont="1" applyFill="1" applyBorder="1"/>
    <xf numFmtId="4" fontId="13" fillId="0" borderId="1" xfId="0" applyNumberFormat="1" applyFont="1" applyBorder="1"/>
    <xf numFmtId="4" fontId="12" fillId="2" borderId="8" xfId="0" applyNumberFormat="1" applyFont="1" applyFill="1" applyBorder="1"/>
    <xf numFmtId="4" fontId="12" fillId="2" borderId="11" xfId="0" applyNumberFormat="1" applyFont="1" applyFill="1" applyBorder="1"/>
    <xf numFmtId="4" fontId="2" fillId="0" borderId="9" xfId="0" applyNumberFormat="1" applyFont="1" applyBorder="1"/>
    <xf numFmtId="4" fontId="14" fillId="0" borderId="1" xfId="0" applyNumberFormat="1" applyFont="1" applyBorder="1"/>
    <xf numFmtId="4" fontId="14" fillId="2" borderId="1" xfId="0" applyNumberFormat="1" applyFont="1" applyFill="1" applyBorder="1"/>
    <xf numFmtId="4" fontId="8" fillId="2" borderId="8" xfId="0" applyNumberFormat="1" applyFont="1" applyFill="1" applyBorder="1"/>
    <xf numFmtId="4" fontId="15" fillId="2" borderId="0" xfId="0" applyNumberFormat="1" applyFont="1" applyFill="1"/>
    <xf numFmtId="4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right"/>
    </xf>
    <xf numFmtId="4" fontId="11" fillId="0" borderId="0" xfId="0" applyNumberFormat="1" applyFont="1" applyAlignment="1">
      <alignment horizontal="right"/>
    </xf>
    <xf numFmtId="4" fontId="5" fillId="2" borderId="3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wrapText="1"/>
    </xf>
    <xf numFmtId="4" fontId="5" fillId="2" borderId="4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4" fontId="5" fillId="2" borderId="4" xfId="0" applyNumberFormat="1" applyFont="1" applyFill="1" applyBorder="1" applyAlignment="1"/>
    <xf numFmtId="4" fontId="5" fillId="2" borderId="5" xfId="0" applyNumberFormat="1" applyFont="1" applyFill="1" applyBorder="1" applyAlignment="1"/>
    <xf numFmtId="4" fontId="5" fillId="2" borderId="4" xfId="0" applyNumberFormat="1" applyFont="1" applyFill="1" applyBorder="1" applyAlignment="1">
      <alignment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C5BF-E4E1-4579-9E32-1EAF3B82B2C4}">
  <dimension ref="A1:CA38"/>
  <sheetViews>
    <sheetView tabSelected="1" topLeftCell="AY12" zoomScaleNormal="100" workbookViewId="0">
      <selection activeCell="BW34" sqref="BW34"/>
    </sheetView>
  </sheetViews>
  <sheetFormatPr defaultColWidth="9.140625" defaultRowHeight="14.25" x14ac:dyDescent="0.2"/>
  <cols>
    <col min="1" max="1" width="12.85546875" style="1" customWidth="1"/>
    <col min="2" max="2" width="19.28515625" style="1" customWidth="1"/>
    <col min="3" max="3" width="10.28515625" style="1" hidden="1" customWidth="1"/>
    <col min="4" max="4" width="9.28515625" style="1" hidden="1" customWidth="1"/>
    <col min="5" max="5" width="10.28515625" style="1" hidden="1" customWidth="1"/>
    <col min="6" max="6" width="9" style="1" hidden="1" customWidth="1"/>
    <col min="7" max="7" width="10.28515625" style="1" hidden="1" customWidth="1"/>
    <col min="8" max="8" width="22.42578125" style="1" hidden="1" customWidth="1"/>
    <col min="9" max="9" width="10.28515625" style="1" hidden="1" customWidth="1"/>
    <col min="10" max="10" width="9" style="1" hidden="1" customWidth="1"/>
    <col min="11" max="11" width="10.28515625" style="1" hidden="1" customWidth="1"/>
    <col min="12" max="12" width="9" style="1" hidden="1" customWidth="1"/>
    <col min="13" max="13" width="19.140625" style="1" customWidth="1"/>
    <col min="14" max="14" width="17.28515625" style="1" customWidth="1"/>
    <col min="15" max="15" width="10.28515625" style="1" hidden="1" customWidth="1"/>
    <col min="16" max="16" width="22.42578125" style="1" hidden="1" customWidth="1"/>
    <col min="17" max="17" width="10.28515625" style="1" hidden="1" customWidth="1"/>
    <col min="18" max="18" width="9" style="1" hidden="1" customWidth="1"/>
    <col min="19" max="19" width="10.28515625" style="1" hidden="1" customWidth="1"/>
    <col min="20" max="20" width="9" style="1" hidden="1" customWidth="1"/>
    <col min="21" max="21" width="23.140625" style="1" customWidth="1"/>
    <col min="22" max="22" width="19.42578125" style="1" bestFit="1" customWidth="1"/>
    <col min="23" max="23" width="17.5703125" style="1" customWidth="1"/>
    <col min="24" max="24" width="10.28515625" style="1" hidden="1" customWidth="1"/>
    <col min="25" max="25" width="9" style="1" hidden="1" customWidth="1"/>
    <col min="26" max="27" width="15.42578125" style="1" bestFit="1" customWidth="1"/>
    <col min="28" max="28" width="15.140625" style="1" customWidth="1"/>
    <col min="29" max="29" width="10" style="1" hidden="1" customWidth="1"/>
    <col min="30" max="30" width="6.7109375" style="1" hidden="1" customWidth="1"/>
    <col min="31" max="31" width="8.85546875" style="1" hidden="1" customWidth="1"/>
    <col min="32" max="32" width="17.85546875" style="5" bestFit="1" customWidth="1"/>
    <col min="33" max="33" width="17.85546875" style="1" bestFit="1" customWidth="1"/>
    <col min="34" max="35" width="15.42578125" style="1" bestFit="1" customWidth="1"/>
    <col min="36" max="36" width="15.7109375" style="1" customWidth="1"/>
    <col min="37" max="37" width="18.28515625" style="1" customWidth="1"/>
    <col min="38" max="38" width="17.85546875" style="1" customWidth="1"/>
    <col min="39" max="39" width="17.28515625" style="1" customWidth="1"/>
    <col min="40" max="40" width="10.28515625" style="1" hidden="1" customWidth="1"/>
    <col min="41" max="41" width="9" style="1" hidden="1" customWidth="1"/>
    <col min="42" max="42" width="20.140625" style="1" customWidth="1"/>
    <col min="43" max="43" width="10.28515625" style="1" hidden="1" customWidth="1"/>
    <col min="44" max="44" width="9" style="1" hidden="1" customWidth="1"/>
    <col min="45" max="45" width="10.28515625" style="1" hidden="1" customWidth="1"/>
    <col min="46" max="46" width="9" style="1" hidden="1" customWidth="1"/>
    <col min="47" max="47" width="10.28515625" style="1" hidden="1" customWidth="1"/>
    <col min="48" max="48" width="9" style="1" hidden="1" customWidth="1"/>
    <col min="49" max="49" width="10.28515625" style="1" hidden="1" customWidth="1"/>
    <col min="50" max="50" width="9" style="1" hidden="1" customWidth="1"/>
    <col min="51" max="51" width="19" style="1" customWidth="1"/>
    <col min="52" max="52" width="17.5703125" style="1" customWidth="1"/>
    <col min="53" max="53" width="10.28515625" style="1" hidden="1" customWidth="1"/>
    <col min="54" max="54" width="9" style="1" hidden="1" customWidth="1"/>
    <col min="55" max="55" width="10.28515625" style="1" hidden="1" customWidth="1"/>
    <col min="56" max="56" width="9" style="1" hidden="1" customWidth="1"/>
    <col min="57" max="57" width="10.28515625" style="1" hidden="1" customWidth="1"/>
    <col min="58" max="58" width="9" style="1" hidden="1" customWidth="1"/>
    <col min="59" max="59" width="10.28515625" style="1" hidden="1" customWidth="1"/>
    <col min="60" max="60" width="9" style="1" hidden="1" customWidth="1"/>
    <col min="61" max="61" width="10.28515625" style="1" hidden="1" customWidth="1"/>
    <col min="62" max="62" width="9" style="1" hidden="1" customWidth="1"/>
    <col min="63" max="63" width="20.28515625" style="1" customWidth="1"/>
    <col min="64" max="64" width="18.5703125" style="1" customWidth="1"/>
    <col min="65" max="65" width="10.28515625" style="1" hidden="1" customWidth="1"/>
    <col min="66" max="66" width="2" style="1" hidden="1" customWidth="1"/>
    <col min="67" max="68" width="17.85546875" style="1" bestFit="1" customWidth="1"/>
    <col min="69" max="69" width="13.5703125" style="1" customWidth="1"/>
    <col min="70" max="70" width="10" style="1" hidden="1" customWidth="1"/>
    <col min="71" max="71" width="8.85546875" style="1" hidden="1" customWidth="1"/>
    <col min="72" max="72" width="15.42578125" style="1" bestFit="1" customWidth="1"/>
    <col min="73" max="73" width="18.42578125" style="1" customWidth="1"/>
    <col min="74" max="74" width="15.42578125" style="1" bestFit="1" customWidth="1"/>
    <col min="75" max="75" width="15.28515625" style="1" customWidth="1"/>
    <col min="76" max="76" width="10" style="1" hidden="1" customWidth="1"/>
    <col min="77" max="77" width="8.85546875" style="1" hidden="1" customWidth="1"/>
    <col min="78" max="78" width="15.42578125" style="1" bestFit="1" customWidth="1"/>
    <col min="79" max="79" width="21" style="1" bestFit="1" customWidth="1"/>
    <col min="80" max="16384" width="9.140625" style="1"/>
  </cols>
  <sheetData>
    <row r="1" spans="1:79" ht="15" x14ac:dyDescent="0.25">
      <c r="B1" s="4" t="s">
        <v>0</v>
      </c>
      <c r="C1" s="4"/>
      <c r="G1" s="2"/>
      <c r="AF1" s="1"/>
    </row>
    <row r="2" spans="1:79" ht="15" x14ac:dyDescent="0.25">
      <c r="A2" s="4"/>
      <c r="D2" s="2"/>
      <c r="G2" s="2"/>
      <c r="H2" s="4"/>
      <c r="AF2" s="1"/>
    </row>
    <row r="3" spans="1:79" s="5" customFormat="1" x14ac:dyDescent="0.2"/>
    <row r="4" spans="1:79" s="5" customFormat="1" ht="15" x14ac:dyDescent="0.25">
      <c r="D4" s="6"/>
      <c r="E4" s="6"/>
      <c r="F4" s="6"/>
      <c r="M4" s="7"/>
      <c r="O4" s="6"/>
      <c r="P4" s="6"/>
      <c r="Q4" s="6"/>
      <c r="AK4" s="8"/>
    </row>
    <row r="5" spans="1:79" s="13" customFormat="1" ht="16.5" customHeight="1" x14ac:dyDescent="0.25">
      <c r="A5" s="9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9"/>
      <c r="V5" s="61" t="s">
        <v>1</v>
      </c>
      <c r="W5" s="58"/>
      <c r="X5" s="58"/>
      <c r="Y5" s="58"/>
      <c r="Z5" s="58"/>
      <c r="AA5" s="58"/>
      <c r="AB5" s="58"/>
      <c r="AC5" s="58"/>
      <c r="AD5" s="58"/>
      <c r="AE5" s="59"/>
      <c r="AF5" s="61" t="s">
        <v>2</v>
      </c>
      <c r="AG5" s="58"/>
      <c r="AH5" s="58"/>
      <c r="AI5" s="58"/>
      <c r="AJ5" s="58"/>
      <c r="AK5" s="58"/>
      <c r="AL5" s="59"/>
      <c r="AM5" s="62" t="s">
        <v>3</v>
      </c>
      <c r="AN5" s="11"/>
      <c r="AO5" s="12"/>
      <c r="AP5" s="55"/>
      <c r="AQ5" s="55"/>
      <c r="AR5" s="55"/>
      <c r="AS5" s="55"/>
      <c r="AT5" s="55"/>
      <c r="AU5" s="55"/>
      <c r="AV5" s="55"/>
      <c r="AW5" s="55"/>
      <c r="AX5" s="52"/>
      <c r="AY5" s="62" t="s">
        <v>4</v>
      </c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54"/>
      <c r="BP5" s="61" t="s">
        <v>5</v>
      </c>
      <c r="BQ5" s="58"/>
      <c r="BR5" s="58"/>
      <c r="BS5" s="58"/>
      <c r="BT5" s="59"/>
      <c r="BU5" s="61" t="s">
        <v>6</v>
      </c>
      <c r="BV5" s="56"/>
      <c r="BW5" s="56"/>
      <c r="BX5" s="56"/>
      <c r="BY5" s="57"/>
      <c r="BZ5" s="10" t="s">
        <v>7</v>
      </c>
      <c r="CA5" s="62" t="s">
        <v>8</v>
      </c>
    </row>
    <row r="6" spans="1:79" s="16" customFormat="1" ht="52.5" customHeight="1" x14ac:dyDescent="0.25">
      <c r="A6" s="14">
        <v>2022</v>
      </c>
      <c r="B6" s="51" t="s">
        <v>9</v>
      </c>
      <c r="C6" s="51" t="s">
        <v>10</v>
      </c>
      <c r="D6" s="52"/>
      <c r="E6" s="51" t="s">
        <v>11</v>
      </c>
      <c r="F6" s="52"/>
      <c r="G6" s="51" t="s">
        <v>12</v>
      </c>
      <c r="H6" s="52"/>
      <c r="I6" s="51" t="s">
        <v>13</v>
      </c>
      <c r="J6" s="52"/>
      <c r="K6" s="51" t="s">
        <v>14</v>
      </c>
      <c r="L6" s="52"/>
      <c r="M6" s="51" t="s">
        <v>15</v>
      </c>
      <c r="N6" s="51" t="s">
        <v>16</v>
      </c>
      <c r="O6" s="51"/>
      <c r="P6" s="52"/>
      <c r="Q6" s="51"/>
      <c r="R6" s="52"/>
      <c r="S6" s="51" t="s">
        <v>17</v>
      </c>
      <c r="T6" s="52"/>
      <c r="U6" s="51" t="s">
        <v>18</v>
      </c>
      <c r="V6" s="61"/>
      <c r="W6" s="55" t="s">
        <v>19</v>
      </c>
      <c r="X6" s="51"/>
      <c r="Y6" s="52"/>
      <c r="Z6" s="51" t="s">
        <v>16</v>
      </c>
      <c r="AA6" s="51" t="s">
        <v>20</v>
      </c>
      <c r="AB6" s="51" t="s">
        <v>18</v>
      </c>
      <c r="AC6" s="51"/>
      <c r="AD6" s="55"/>
      <c r="AE6" s="52"/>
      <c r="AF6" s="61"/>
      <c r="AG6" s="55" t="s">
        <v>9</v>
      </c>
      <c r="AH6" s="51" t="s">
        <v>19</v>
      </c>
      <c r="AI6" s="51" t="s">
        <v>21</v>
      </c>
      <c r="AJ6" s="51" t="s">
        <v>16</v>
      </c>
      <c r="AK6" s="51" t="s">
        <v>22</v>
      </c>
      <c r="AL6" s="51" t="s">
        <v>18</v>
      </c>
      <c r="AM6" s="63"/>
      <c r="AN6" s="51"/>
      <c r="AO6" s="52"/>
      <c r="AP6" s="51" t="s">
        <v>19</v>
      </c>
      <c r="AQ6" s="51" t="s">
        <v>19</v>
      </c>
      <c r="AR6" s="51" t="s">
        <v>19</v>
      </c>
      <c r="AS6" s="51" t="s">
        <v>19</v>
      </c>
      <c r="AT6" s="51" t="s">
        <v>19</v>
      </c>
      <c r="AU6" s="51" t="s">
        <v>19</v>
      </c>
      <c r="AV6" s="51" t="s">
        <v>19</v>
      </c>
      <c r="AW6" s="51" t="s">
        <v>19</v>
      </c>
      <c r="AX6" s="51" t="s">
        <v>19</v>
      </c>
      <c r="AY6" s="63"/>
      <c r="AZ6" s="60" t="s">
        <v>9</v>
      </c>
      <c r="BA6" s="53" t="s">
        <v>23</v>
      </c>
      <c r="BB6" s="54"/>
      <c r="BC6" s="51" t="s">
        <v>14</v>
      </c>
      <c r="BD6" s="52"/>
      <c r="BE6" s="53" t="s">
        <v>24</v>
      </c>
      <c r="BF6" s="54"/>
      <c r="BG6" s="53" t="s">
        <v>25</v>
      </c>
      <c r="BH6" s="54"/>
      <c r="BI6" s="53" t="s">
        <v>26</v>
      </c>
      <c r="BJ6" s="54"/>
      <c r="BK6" s="51" t="s">
        <v>15</v>
      </c>
      <c r="BL6" s="53" t="s">
        <v>16</v>
      </c>
      <c r="BM6" s="53"/>
      <c r="BN6" s="54"/>
      <c r="BO6" s="53" t="s">
        <v>18</v>
      </c>
      <c r="BP6" s="61"/>
      <c r="BQ6" s="60" t="s">
        <v>20</v>
      </c>
      <c r="BR6" s="53" t="s">
        <v>27</v>
      </c>
      <c r="BS6" s="54"/>
      <c r="BT6" s="53" t="s">
        <v>16</v>
      </c>
      <c r="BU6" s="61"/>
      <c r="BV6" s="55" t="s">
        <v>28</v>
      </c>
      <c r="BW6" s="51" t="s">
        <v>11</v>
      </c>
      <c r="BX6" s="51" t="s">
        <v>29</v>
      </c>
      <c r="BY6" s="52"/>
      <c r="BZ6" s="15"/>
      <c r="CA6" s="63"/>
    </row>
    <row r="7" spans="1:79" s="19" customFormat="1" ht="18" x14ac:dyDescent="0.25">
      <c r="A7" s="17" t="s">
        <v>30</v>
      </c>
      <c r="B7" s="18">
        <v>6404305.5499999998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>
        <v>224429.4</v>
      </c>
      <c r="N7" s="18">
        <v>242455.82</v>
      </c>
      <c r="O7" s="18"/>
      <c r="P7" s="18"/>
      <c r="Q7" s="18"/>
      <c r="R7" s="18"/>
      <c r="S7" s="18"/>
      <c r="T7" s="18"/>
      <c r="U7" s="18"/>
      <c r="V7" s="18">
        <f>B7+M7+N7+T7+U7</f>
        <v>6871190.7700000005</v>
      </c>
      <c r="W7" s="18">
        <v>447727.05</v>
      </c>
      <c r="X7" s="18"/>
      <c r="Y7" s="18"/>
      <c r="Z7" s="18">
        <v>88493.18</v>
      </c>
      <c r="AA7" s="18">
        <v>173207.17</v>
      </c>
      <c r="AB7" s="18"/>
      <c r="AC7" s="18"/>
      <c r="AD7" s="18"/>
      <c r="AE7" s="18"/>
      <c r="AF7" s="18">
        <f>W7+Y7+Z7+AE7+AB7+AA7</f>
        <v>709427.4</v>
      </c>
      <c r="AG7" s="18">
        <v>627283.29</v>
      </c>
      <c r="AH7" s="18">
        <v>98228.9</v>
      </c>
      <c r="AI7" s="18">
        <v>56548.800000000003</v>
      </c>
      <c r="AJ7" s="18">
        <v>105031.2</v>
      </c>
      <c r="AK7" s="18">
        <v>134064</v>
      </c>
      <c r="AL7" s="18"/>
      <c r="AM7" s="18">
        <f>AG7+AH7+AI7+AJ7+AK7+AL7</f>
        <v>1021156.1900000001</v>
      </c>
      <c r="AN7" s="18"/>
      <c r="AO7" s="18"/>
      <c r="AP7" s="18">
        <v>31303.8</v>
      </c>
      <c r="AQ7" s="18"/>
      <c r="AR7" s="18"/>
      <c r="AS7" s="18"/>
      <c r="AT7" s="18"/>
      <c r="AU7" s="18"/>
      <c r="AV7" s="18"/>
      <c r="AW7" s="18"/>
      <c r="AX7" s="18"/>
      <c r="AY7" s="18">
        <f>AP7+AX7</f>
        <v>31303.8</v>
      </c>
      <c r="AZ7" s="18">
        <v>742810.02</v>
      </c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>
        <v>194057.24</v>
      </c>
      <c r="BL7" s="18">
        <v>36332.980000000003</v>
      </c>
      <c r="BM7" s="18"/>
      <c r="BN7" s="18"/>
      <c r="BO7" s="18"/>
      <c r="BP7" s="18">
        <f>AZ7+BK7+BL7+BN7+BO7</f>
        <v>973200.24</v>
      </c>
      <c r="BQ7" s="18">
        <v>18838.82</v>
      </c>
      <c r="BR7" s="18"/>
      <c r="BS7" s="18"/>
      <c r="BT7" s="18">
        <v>44943.6</v>
      </c>
      <c r="BU7" s="18">
        <f>BQ7+BT7</f>
        <v>63782.42</v>
      </c>
      <c r="BV7" s="18">
        <v>45025.43</v>
      </c>
      <c r="BW7" s="18">
        <v>87957.8</v>
      </c>
      <c r="BX7" s="18"/>
      <c r="BY7" s="18">
        <v>0</v>
      </c>
      <c r="BZ7" s="18">
        <f>BV7+BW7+BY7</f>
        <v>132983.23000000001</v>
      </c>
      <c r="CA7" s="18">
        <f>V7+AF7+AM7+AY7+BP7+BU7+BZ7</f>
        <v>9803044.0500000026</v>
      </c>
    </row>
    <row r="8" spans="1:79" s="19" customFormat="1" ht="18" x14ac:dyDescent="0.25">
      <c r="A8" s="20" t="s">
        <v>31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v>1909204.27</v>
      </c>
      <c r="V8" s="18">
        <f>B8+M8+N8+T8+U8</f>
        <v>1909204.27</v>
      </c>
      <c r="W8" s="18"/>
      <c r="X8" s="18"/>
      <c r="Y8" s="18"/>
      <c r="Z8" s="18"/>
      <c r="AA8" s="18"/>
      <c r="AB8" s="18"/>
      <c r="AC8" s="18"/>
      <c r="AD8" s="18"/>
      <c r="AE8" s="18"/>
      <c r="AF8" s="18">
        <f>W8+Y8+Z8+AE8+AB8+AA8</f>
        <v>0</v>
      </c>
      <c r="AG8" s="18"/>
      <c r="AH8" s="18"/>
      <c r="AI8" s="18"/>
      <c r="AJ8" s="18"/>
      <c r="AK8" s="18"/>
      <c r="AL8" s="18"/>
      <c r="AM8" s="18">
        <f>AG8+AH8+AI8+AJ8+AK8+AL8</f>
        <v>0</v>
      </c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>
        <f>AP8+AX8</f>
        <v>0</v>
      </c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>
        <v>235854.53</v>
      </c>
      <c r="BP8" s="18">
        <f>AZ8+BK8+BL8+BN8+BO8</f>
        <v>235854.53</v>
      </c>
      <c r="BQ8" s="18"/>
      <c r="BR8" s="18"/>
      <c r="BS8" s="18"/>
      <c r="BT8" s="18"/>
      <c r="BU8" s="18">
        <f>BQ8+BT8</f>
        <v>0</v>
      </c>
      <c r="BV8" s="18"/>
      <c r="BW8" s="18"/>
      <c r="BX8" s="18"/>
      <c r="BY8" s="18"/>
      <c r="BZ8" s="18">
        <f>BV8+BW8+BY8</f>
        <v>0</v>
      </c>
      <c r="CA8" s="18">
        <f>V8+AF8+AM8+AY8+BP8+BU8+BZ8</f>
        <v>2145058.7999999998</v>
      </c>
    </row>
    <row r="9" spans="1:79" s="23" customFormat="1" ht="18" x14ac:dyDescent="0.25">
      <c r="A9" s="21" t="s">
        <v>32</v>
      </c>
      <c r="B9" s="22">
        <f>SUM(B7:B8)</f>
        <v>6404305.5499999998</v>
      </c>
      <c r="C9" s="22">
        <f t="shared" ref="C9:L9" si="0">SUM(C7:C8)</f>
        <v>0</v>
      </c>
      <c r="D9" s="22">
        <f t="shared" si="0"/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>SUM(M7:M8)</f>
        <v>224429.4</v>
      </c>
      <c r="N9" s="22">
        <f>SUM(N7:N8)</f>
        <v>242455.82</v>
      </c>
      <c r="O9" s="22">
        <f t="shared" ref="O9:S9" si="1">SUM(O7:O8)</f>
        <v>0</v>
      </c>
      <c r="P9" s="22">
        <f t="shared" si="1"/>
        <v>0</v>
      </c>
      <c r="Q9" s="22">
        <f t="shared" si="1"/>
        <v>0</v>
      </c>
      <c r="R9" s="22">
        <f t="shared" si="1"/>
        <v>0</v>
      </c>
      <c r="S9" s="22">
        <f t="shared" si="1"/>
        <v>0</v>
      </c>
      <c r="T9" s="22">
        <f>SUM(T7:T8)</f>
        <v>0</v>
      </c>
      <c r="U9" s="22">
        <f t="shared" ref="U9" si="2">SUM(U7:U8)</f>
        <v>1909204.27</v>
      </c>
      <c r="V9" s="22">
        <f>SUM(V7:V8)</f>
        <v>8780395.040000001</v>
      </c>
      <c r="W9" s="22">
        <f t="shared" ref="W9:AK9" si="3">SUM(W7:W8)</f>
        <v>447727.05</v>
      </c>
      <c r="X9" s="22">
        <f t="shared" si="3"/>
        <v>0</v>
      </c>
      <c r="Y9" s="22">
        <f t="shared" si="3"/>
        <v>0</v>
      </c>
      <c r="Z9" s="22">
        <f t="shared" si="3"/>
        <v>88493.18</v>
      </c>
      <c r="AA9" s="22">
        <f t="shared" si="3"/>
        <v>173207.17</v>
      </c>
      <c r="AB9" s="22">
        <f t="shared" si="3"/>
        <v>0</v>
      </c>
      <c r="AC9" s="22">
        <f t="shared" si="3"/>
        <v>0</v>
      </c>
      <c r="AD9" s="22">
        <f t="shared" si="3"/>
        <v>0</v>
      </c>
      <c r="AE9" s="22">
        <f t="shared" si="3"/>
        <v>0</v>
      </c>
      <c r="AF9" s="22">
        <f t="shared" si="3"/>
        <v>709427.4</v>
      </c>
      <c r="AG9" s="22">
        <f t="shared" si="3"/>
        <v>627283.29</v>
      </c>
      <c r="AH9" s="22">
        <f t="shared" si="3"/>
        <v>98228.9</v>
      </c>
      <c r="AI9" s="22">
        <f t="shared" si="3"/>
        <v>56548.800000000003</v>
      </c>
      <c r="AJ9" s="22">
        <f t="shared" si="3"/>
        <v>105031.2</v>
      </c>
      <c r="AK9" s="22">
        <f t="shared" si="3"/>
        <v>134064</v>
      </c>
      <c r="AL9" s="22">
        <f>SUM(AL7:AL8)</f>
        <v>0</v>
      </c>
      <c r="AM9" s="22">
        <f>AG9+AH9+AI9+AJ9+AK9+AL9</f>
        <v>1021156.1900000001</v>
      </c>
      <c r="AN9" s="22"/>
      <c r="AO9" s="22"/>
      <c r="AP9" s="22">
        <f>SUM(AP7:AP8)</f>
        <v>31303.8</v>
      </c>
      <c r="AQ9" s="22">
        <f t="shared" ref="AQ9:AX9" si="4">SUM(AQ7:AQ8)</f>
        <v>0</v>
      </c>
      <c r="AR9" s="22">
        <f t="shared" si="4"/>
        <v>0</v>
      </c>
      <c r="AS9" s="22">
        <f t="shared" si="4"/>
        <v>0</v>
      </c>
      <c r="AT9" s="22">
        <f t="shared" si="4"/>
        <v>0</v>
      </c>
      <c r="AU9" s="22">
        <f t="shared" si="4"/>
        <v>0</v>
      </c>
      <c r="AV9" s="22">
        <f t="shared" si="4"/>
        <v>0</v>
      </c>
      <c r="AW9" s="22">
        <f t="shared" si="4"/>
        <v>0</v>
      </c>
      <c r="AX9" s="22">
        <f t="shared" si="4"/>
        <v>0</v>
      </c>
      <c r="AY9" s="22">
        <f>AP9+AX9</f>
        <v>31303.8</v>
      </c>
      <c r="AZ9" s="22">
        <f>SUM(AZ7:AZ8)</f>
        <v>742810.02</v>
      </c>
      <c r="BA9" s="22">
        <f t="shared" ref="BA9:BO9" si="5">SUM(BA7:BA8)</f>
        <v>0</v>
      </c>
      <c r="BB9" s="22">
        <f t="shared" si="5"/>
        <v>0</v>
      </c>
      <c r="BC9" s="22">
        <f t="shared" si="5"/>
        <v>0</v>
      </c>
      <c r="BD9" s="22">
        <f t="shared" si="5"/>
        <v>0</v>
      </c>
      <c r="BE9" s="22">
        <f t="shared" si="5"/>
        <v>0</v>
      </c>
      <c r="BF9" s="22">
        <f t="shared" si="5"/>
        <v>0</v>
      </c>
      <c r="BG9" s="22">
        <f t="shared" si="5"/>
        <v>0</v>
      </c>
      <c r="BH9" s="22">
        <f t="shared" si="5"/>
        <v>0</v>
      </c>
      <c r="BI9" s="22">
        <f t="shared" si="5"/>
        <v>0</v>
      </c>
      <c r="BJ9" s="22">
        <f t="shared" si="5"/>
        <v>0</v>
      </c>
      <c r="BK9" s="22">
        <f>SUM(BK7:BK8)</f>
        <v>194057.24</v>
      </c>
      <c r="BL9" s="22">
        <f>SUM(BL7:BL8)</f>
        <v>36332.980000000003</v>
      </c>
      <c r="BM9" s="22">
        <f t="shared" si="5"/>
        <v>0</v>
      </c>
      <c r="BN9" s="22">
        <f t="shared" si="5"/>
        <v>0</v>
      </c>
      <c r="BO9" s="22">
        <f t="shared" si="5"/>
        <v>235854.53</v>
      </c>
      <c r="BP9" s="22">
        <f>AZ9+BK9+BL9+BN9+BO9</f>
        <v>1209054.77</v>
      </c>
      <c r="BQ9" s="22">
        <f>SUM(BQ7:BQ8)</f>
        <v>18838.82</v>
      </c>
      <c r="BR9" s="22">
        <f>SUM(BR7:BR8)</f>
        <v>0</v>
      </c>
      <c r="BS9" s="22">
        <f>SUM(BS7:BS8)</f>
        <v>0</v>
      </c>
      <c r="BT9" s="22">
        <f>SUM(BT7:BT8)</f>
        <v>44943.6</v>
      </c>
      <c r="BU9" s="22">
        <f>BQ9+BT9</f>
        <v>63782.42</v>
      </c>
      <c r="BV9" s="22">
        <f>SUM(BV7:BV8)</f>
        <v>45025.43</v>
      </c>
      <c r="BW9" s="22">
        <f>SUM(BW7:BW8)</f>
        <v>87957.8</v>
      </c>
      <c r="BX9" s="22">
        <f>SUM(BX7:BX8)</f>
        <v>0</v>
      </c>
      <c r="BY9" s="22">
        <f>SUM(BY7:BY8)</f>
        <v>0</v>
      </c>
      <c r="BZ9" s="22">
        <f>BV9+BW9+BY9</f>
        <v>132983.23000000001</v>
      </c>
      <c r="CA9" s="22">
        <f t="shared" ref="CA9" si="6">SUM(CA7:CA8)</f>
        <v>11948102.850000001</v>
      </c>
    </row>
    <row r="10" spans="1:79" s="13" customFormat="1" ht="18" x14ac:dyDescent="0.25">
      <c r="A10" s="24" t="s">
        <v>33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5"/>
      <c r="N10" s="25"/>
      <c r="O10" s="25"/>
      <c r="P10" s="25"/>
      <c r="Q10" s="25"/>
      <c r="R10" s="25"/>
      <c r="S10" s="25"/>
      <c r="T10" s="25"/>
      <c r="U10" s="26"/>
      <c r="V10" s="3">
        <f>B10+M10+N10+P10+T10+R10+U10</f>
        <v>0</v>
      </c>
      <c r="W10" s="26"/>
      <c r="X10" s="26"/>
      <c r="Y10" s="26"/>
      <c r="Z10" s="26"/>
      <c r="AA10" s="25"/>
      <c r="AB10" s="26"/>
      <c r="AC10" s="26"/>
      <c r="AD10" s="26"/>
      <c r="AE10" s="26"/>
      <c r="AF10" s="3">
        <f>W10+Y10+Z10+AE10+AB10+AA10</f>
        <v>0</v>
      </c>
      <c r="AG10" s="27"/>
      <c r="AH10" s="26"/>
      <c r="AI10" s="26"/>
      <c r="AJ10" s="26"/>
      <c r="AK10" s="25"/>
      <c r="AL10" s="25"/>
      <c r="AM10" s="3">
        <f>AG10+AH10+AI10+AJ10+AK10+AL10</f>
        <v>0</v>
      </c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">
        <f>AP10+AX10</f>
        <v>0</v>
      </c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6"/>
      <c r="BP10" s="3">
        <f>AZ10+BK10+BL10+BN10+BO10</f>
        <v>0</v>
      </c>
      <c r="BQ10" s="26"/>
      <c r="BR10" s="26"/>
      <c r="BS10" s="26"/>
      <c r="BT10" s="25"/>
      <c r="BU10" s="3">
        <f>BQ10+BT10</f>
        <v>0</v>
      </c>
      <c r="BV10" s="25"/>
      <c r="BW10" s="25"/>
      <c r="BX10" s="26">
        <v>0</v>
      </c>
      <c r="BY10" s="26"/>
      <c r="BZ10" s="3">
        <f>BV10+BW10+BY10</f>
        <v>0</v>
      </c>
      <c r="CA10" s="28">
        <f>V10+AF10+AM10+AY10+BP10+BU10+BZ10</f>
        <v>0</v>
      </c>
    </row>
    <row r="11" spans="1:79" s="19" customFormat="1" ht="19.5" x14ac:dyDescent="0.3">
      <c r="A11" s="29" t="s">
        <v>34</v>
      </c>
      <c r="B11" s="26">
        <v>5802744.75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5">
        <v>513558.09</v>
      </c>
      <c r="N11" s="25">
        <v>264230.38</v>
      </c>
      <c r="O11" s="25"/>
      <c r="P11" s="25"/>
      <c r="Q11" s="25"/>
      <c r="R11" s="25"/>
      <c r="S11" s="25"/>
      <c r="T11" s="25"/>
      <c r="U11" s="30">
        <v>4769313.12</v>
      </c>
      <c r="V11" s="3">
        <f>B11+M11+N11+P11+T11+R11+U11</f>
        <v>11349846.34</v>
      </c>
      <c r="W11" s="26">
        <v>447727.05</v>
      </c>
      <c r="X11" s="26"/>
      <c r="Y11" s="26"/>
      <c r="Z11" s="26">
        <v>78507.11</v>
      </c>
      <c r="AA11" s="25">
        <v>173207.17</v>
      </c>
      <c r="AB11" s="26">
        <v>270781.23</v>
      </c>
      <c r="AC11" s="25"/>
      <c r="AD11" s="25"/>
      <c r="AE11" s="25"/>
      <c r="AF11" s="3">
        <f>W11+Y11+Z11+AE11+AB11+AA11</f>
        <v>970222.56</v>
      </c>
      <c r="AG11" s="27">
        <v>627283.29</v>
      </c>
      <c r="AH11" s="26">
        <v>98228.9</v>
      </c>
      <c r="AI11" s="26">
        <v>56548.800000000003</v>
      </c>
      <c r="AJ11" s="26">
        <v>113471.12</v>
      </c>
      <c r="AK11" s="25">
        <v>150822</v>
      </c>
      <c r="AL11" s="25">
        <v>840090.82</v>
      </c>
      <c r="AM11" s="3">
        <f>AG11+AH11+AI11+AJ11+AK11+AL11</f>
        <v>1886444.9300000002</v>
      </c>
      <c r="AN11" s="25"/>
      <c r="AO11" s="25"/>
      <c r="AP11" s="25">
        <v>31303.8</v>
      </c>
      <c r="AQ11" s="25"/>
      <c r="AR11" s="25"/>
      <c r="AS11" s="25"/>
      <c r="AT11" s="25"/>
      <c r="AU11" s="25"/>
      <c r="AV11" s="25"/>
      <c r="AW11" s="25"/>
      <c r="AX11" s="25"/>
      <c r="AY11" s="3">
        <f>AP11+AX11</f>
        <v>31303.8</v>
      </c>
      <c r="AZ11" s="25">
        <v>742810.02</v>
      </c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>
        <v>194057.24</v>
      </c>
      <c r="BL11" s="25">
        <v>55226.78</v>
      </c>
      <c r="BM11" s="25"/>
      <c r="BN11" s="25"/>
      <c r="BO11" s="31">
        <v>794619.85</v>
      </c>
      <c r="BP11" s="3">
        <f>AZ11+BK11+BL11+BN11+BO11</f>
        <v>1786713.8900000001</v>
      </c>
      <c r="BQ11" s="26">
        <v>18838.82</v>
      </c>
      <c r="BR11" s="26"/>
      <c r="BS11" s="26"/>
      <c r="BT11" s="25">
        <v>44909.52</v>
      </c>
      <c r="BU11" s="3">
        <f>BQ11+BT11</f>
        <v>63748.34</v>
      </c>
      <c r="BV11" s="25">
        <v>45025.43</v>
      </c>
      <c r="BW11" s="25">
        <v>88211.86</v>
      </c>
      <c r="BX11" s="25">
        <v>0</v>
      </c>
      <c r="BY11" s="25"/>
      <c r="BZ11" s="3">
        <f>BV11+BW11+BY11</f>
        <v>133237.29</v>
      </c>
      <c r="CA11" s="28">
        <f>V11+AF11+AM11+AY11+BP11+BU11+BZ11</f>
        <v>16221517.15</v>
      </c>
    </row>
    <row r="12" spans="1:79" s="19" customFormat="1" ht="19.5" x14ac:dyDescent="0.3">
      <c r="A12" s="29" t="s">
        <v>35</v>
      </c>
      <c r="B12" s="26">
        <v>5802744.75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5">
        <v>513558.09</v>
      </c>
      <c r="N12" s="25">
        <v>274025.90999999997</v>
      </c>
      <c r="O12" s="25"/>
      <c r="P12" s="25"/>
      <c r="Q12" s="25"/>
      <c r="R12" s="25"/>
      <c r="S12" s="25"/>
      <c r="T12" s="25"/>
      <c r="U12" s="30">
        <v>1263897.6399999999</v>
      </c>
      <c r="V12" s="3">
        <f>B12+M12+N12+P12+T12+R12+U12</f>
        <v>7854226.3899999997</v>
      </c>
      <c r="W12" s="26">
        <v>447727.05</v>
      </c>
      <c r="X12" s="26"/>
      <c r="Y12" s="26"/>
      <c r="Z12" s="26">
        <v>92889.78</v>
      </c>
      <c r="AA12" s="25">
        <v>173207.17</v>
      </c>
      <c r="AB12" s="26">
        <v>141055.91</v>
      </c>
      <c r="AC12" s="25"/>
      <c r="AD12" s="25"/>
      <c r="AE12" s="25"/>
      <c r="AF12" s="3">
        <f>W12+Y12+Z12+AE12+AB12+AA12</f>
        <v>854879.91</v>
      </c>
      <c r="AG12" s="27">
        <v>627283.29</v>
      </c>
      <c r="AH12" s="26">
        <v>98228.9</v>
      </c>
      <c r="AI12" s="26">
        <v>72806.58</v>
      </c>
      <c r="AJ12" s="26">
        <v>140994.78</v>
      </c>
      <c r="AK12" s="25">
        <v>120555</v>
      </c>
      <c r="AL12" s="25">
        <v>380426</v>
      </c>
      <c r="AM12" s="3">
        <f>AG12+AH12+AI12+AJ12+AK12+AL12</f>
        <v>1440294.55</v>
      </c>
      <c r="AN12" s="25"/>
      <c r="AO12" s="25"/>
      <c r="AP12" s="25">
        <v>31303.8</v>
      </c>
      <c r="AQ12" s="25"/>
      <c r="AR12" s="25"/>
      <c r="AS12" s="25"/>
      <c r="AT12" s="25"/>
      <c r="AU12" s="25"/>
      <c r="AV12" s="25"/>
      <c r="AW12" s="25"/>
      <c r="AX12" s="25"/>
      <c r="AY12" s="3">
        <f>AP12+AX12</f>
        <v>31303.8</v>
      </c>
      <c r="AZ12" s="25">
        <v>742810.02</v>
      </c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>
        <v>194057.24</v>
      </c>
      <c r="BL12" s="25">
        <v>59100.67</v>
      </c>
      <c r="BM12" s="25"/>
      <c r="BN12" s="25"/>
      <c r="BO12" s="26">
        <v>57594</v>
      </c>
      <c r="BP12" s="3">
        <f>AZ12+BK12+BL12+BN12+BO12</f>
        <v>1053561.9300000002</v>
      </c>
      <c r="BQ12" s="26">
        <v>18838.82</v>
      </c>
      <c r="BR12" s="26"/>
      <c r="BS12" s="26"/>
      <c r="BT12" s="25">
        <v>44911.37</v>
      </c>
      <c r="BU12" s="3">
        <f>BQ12+BT12</f>
        <v>63750.19</v>
      </c>
      <c r="BV12" s="25">
        <v>45025.43</v>
      </c>
      <c r="BW12" s="25">
        <v>87957.800000000017</v>
      </c>
      <c r="BX12" s="25">
        <v>0</v>
      </c>
      <c r="BY12" s="25"/>
      <c r="BZ12" s="3">
        <f>BV12+BW12+BY12</f>
        <v>132983.23000000001</v>
      </c>
      <c r="CA12" s="28">
        <f>V12+AF12+AM12+AY12+BP12+BU12+BZ12</f>
        <v>11431000</v>
      </c>
    </row>
    <row r="13" spans="1:79" s="23" customFormat="1" ht="18.75" thickBot="1" x14ac:dyDescent="0.3">
      <c r="A13" s="32" t="s">
        <v>36</v>
      </c>
      <c r="B13" s="33">
        <f t="shared" ref="B13:V13" si="7">SUM(B9:B12)</f>
        <v>18009795.050000001</v>
      </c>
      <c r="C13" s="33">
        <f t="shared" si="7"/>
        <v>0</v>
      </c>
      <c r="D13" s="33">
        <f t="shared" si="7"/>
        <v>0</v>
      </c>
      <c r="E13" s="33">
        <f t="shared" si="7"/>
        <v>0</v>
      </c>
      <c r="F13" s="33">
        <f t="shared" si="7"/>
        <v>0</v>
      </c>
      <c r="G13" s="33">
        <f t="shared" si="7"/>
        <v>0</v>
      </c>
      <c r="H13" s="33">
        <f t="shared" si="7"/>
        <v>0</v>
      </c>
      <c r="I13" s="33">
        <f t="shared" si="7"/>
        <v>0</v>
      </c>
      <c r="J13" s="33">
        <f t="shared" si="7"/>
        <v>0</v>
      </c>
      <c r="K13" s="33">
        <f t="shared" si="7"/>
        <v>0</v>
      </c>
      <c r="L13" s="33">
        <f t="shared" si="7"/>
        <v>0</v>
      </c>
      <c r="M13" s="33">
        <f t="shared" si="7"/>
        <v>1251545.58</v>
      </c>
      <c r="N13" s="33">
        <f t="shared" si="7"/>
        <v>780712.11</v>
      </c>
      <c r="O13" s="33">
        <f t="shared" si="7"/>
        <v>0</v>
      </c>
      <c r="P13" s="33">
        <f t="shared" si="7"/>
        <v>0</v>
      </c>
      <c r="Q13" s="33">
        <f t="shared" si="7"/>
        <v>0</v>
      </c>
      <c r="R13" s="33">
        <f t="shared" si="7"/>
        <v>0</v>
      </c>
      <c r="S13" s="33">
        <f t="shared" si="7"/>
        <v>0</v>
      </c>
      <c r="T13" s="33">
        <f t="shared" si="7"/>
        <v>0</v>
      </c>
      <c r="U13" s="33">
        <f t="shared" si="7"/>
        <v>7942415.0300000003</v>
      </c>
      <c r="V13" s="34">
        <f t="shared" si="7"/>
        <v>27984467.770000003</v>
      </c>
      <c r="W13" s="33">
        <f t="shared" ref="W13:BO13" si="8">SUM(W9:W12)</f>
        <v>1343181.15</v>
      </c>
      <c r="X13" s="33">
        <f t="shared" si="8"/>
        <v>0</v>
      </c>
      <c r="Y13" s="33">
        <f t="shared" si="8"/>
        <v>0</v>
      </c>
      <c r="Z13" s="33">
        <f t="shared" si="8"/>
        <v>259890.06999999998</v>
      </c>
      <c r="AA13" s="33">
        <f t="shared" si="8"/>
        <v>519621.51</v>
      </c>
      <c r="AB13" s="33">
        <f t="shared" si="8"/>
        <v>411837.14</v>
      </c>
      <c r="AC13" s="33">
        <f t="shared" si="8"/>
        <v>0</v>
      </c>
      <c r="AD13" s="33">
        <f t="shared" si="8"/>
        <v>0</v>
      </c>
      <c r="AE13" s="33">
        <f t="shared" si="8"/>
        <v>0</v>
      </c>
      <c r="AF13" s="34">
        <f t="shared" si="8"/>
        <v>2534529.87</v>
      </c>
      <c r="AG13" s="35">
        <f t="shared" si="8"/>
        <v>1881849.87</v>
      </c>
      <c r="AH13" s="35">
        <f t="shared" si="8"/>
        <v>294686.69999999995</v>
      </c>
      <c r="AI13" s="35">
        <f t="shared" si="8"/>
        <v>185904.18</v>
      </c>
      <c r="AJ13" s="35">
        <f t="shared" si="8"/>
        <v>359497.1</v>
      </c>
      <c r="AK13" s="35">
        <f t="shared" si="8"/>
        <v>405441</v>
      </c>
      <c r="AL13" s="33">
        <f t="shared" si="8"/>
        <v>1220516.8199999998</v>
      </c>
      <c r="AM13" s="34">
        <f t="shared" si="8"/>
        <v>4347895.67</v>
      </c>
      <c r="AN13" s="33">
        <f t="shared" si="8"/>
        <v>0</v>
      </c>
      <c r="AO13" s="33">
        <f t="shared" si="8"/>
        <v>0</v>
      </c>
      <c r="AP13" s="33">
        <f t="shared" si="8"/>
        <v>93911.4</v>
      </c>
      <c r="AQ13" s="33">
        <f t="shared" si="8"/>
        <v>0</v>
      </c>
      <c r="AR13" s="33">
        <f t="shared" si="8"/>
        <v>0</v>
      </c>
      <c r="AS13" s="33">
        <f t="shared" si="8"/>
        <v>0</v>
      </c>
      <c r="AT13" s="33">
        <f t="shared" si="8"/>
        <v>0</v>
      </c>
      <c r="AU13" s="33">
        <f t="shared" si="8"/>
        <v>0</v>
      </c>
      <c r="AV13" s="33">
        <f t="shared" si="8"/>
        <v>0</v>
      </c>
      <c r="AW13" s="33">
        <f t="shared" si="8"/>
        <v>0</v>
      </c>
      <c r="AX13" s="33">
        <f t="shared" si="8"/>
        <v>0</v>
      </c>
      <c r="AY13" s="34">
        <f t="shared" si="8"/>
        <v>93911.4</v>
      </c>
      <c r="AZ13" s="33">
        <f t="shared" si="8"/>
        <v>2228430.06</v>
      </c>
      <c r="BA13" s="33">
        <f t="shared" si="8"/>
        <v>0</v>
      </c>
      <c r="BB13" s="33">
        <f t="shared" si="8"/>
        <v>0</v>
      </c>
      <c r="BC13" s="33">
        <f t="shared" si="8"/>
        <v>0</v>
      </c>
      <c r="BD13" s="33">
        <f t="shared" si="8"/>
        <v>0</v>
      </c>
      <c r="BE13" s="33">
        <f t="shared" si="8"/>
        <v>0</v>
      </c>
      <c r="BF13" s="33">
        <f t="shared" si="8"/>
        <v>0</v>
      </c>
      <c r="BG13" s="33">
        <f t="shared" si="8"/>
        <v>0</v>
      </c>
      <c r="BH13" s="33">
        <f t="shared" si="8"/>
        <v>0</v>
      </c>
      <c r="BI13" s="33">
        <f t="shared" si="8"/>
        <v>0</v>
      </c>
      <c r="BJ13" s="33">
        <f t="shared" si="8"/>
        <v>0</v>
      </c>
      <c r="BK13" s="36">
        <f t="shared" si="8"/>
        <v>582171.72</v>
      </c>
      <c r="BL13" s="36">
        <f t="shared" si="8"/>
        <v>150660.43</v>
      </c>
      <c r="BM13" s="33">
        <f t="shared" si="8"/>
        <v>0</v>
      </c>
      <c r="BN13" s="33">
        <f t="shared" si="8"/>
        <v>0</v>
      </c>
      <c r="BO13" s="33">
        <f t="shared" si="8"/>
        <v>1088068.3799999999</v>
      </c>
      <c r="BP13" s="34">
        <f t="shared" ref="BP13:BZ13" si="9">SUM(BP9:BP12)</f>
        <v>4049330.5900000003</v>
      </c>
      <c r="BQ13" s="33">
        <f>SUM(BQ9:BQ12)</f>
        <v>56516.46</v>
      </c>
      <c r="BR13" s="33">
        <f t="shared" si="9"/>
        <v>0</v>
      </c>
      <c r="BS13" s="33">
        <f t="shared" si="9"/>
        <v>0</v>
      </c>
      <c r="BT13" s="33">
        <f t="shared" si="9"/>
        <v>134764.49</v>
      </c>
      <c r="BU13" s="34">
        <f t="shared" si="9"/>
        <v>191280.95</v>
      </c>
      <c r="BV13" s="33">
        <f t="shared" si="9"/>
        <v>135076.29</v>
      </c>
      <c r="BW13" s="33">
        <f t="shared" si="9"/>
        <v>264127.46000000002</v>
      </c>
      <c r="BX13" s="33">
        <f t="shared" si="9"/>
        <v>0</v>
      </c>
      <c r="BY13" s="33">
        <f t="shared" si="9"/>
        <v>0</v>
      </c>
      <c r="BZ13" s="34">
        <f t="shared" si="9"/>
        <v>399203.75</v>
      </c>
      <c r="CA13" s="34">
        <f>SUM(CA9:CA12)</f>
        <v>39600620</v>
      </c>
    </row>
    <row r="14" spans="1:79" s="13" customFormat="1" ht="19.5" thickBot="1" x14ac:dyDescent="0.3">
      <c r="A14" s="24" t="s">
        <v>37</v>
      </c>
      <c r="B14" s="25">
        <v>5790307.2000000002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>
        <v>438499.74</v>
      </c>
      <c r="N14" s="38">
        <v>377046.35</v>
      </c>
      <c r="O14" s="39"/>
      <c r="P14" s="25"/>
      <c r="Q14" s="25"/>
      <c r="R14" s="25"/>
      <c r="S14" s="25"/>
      <c r="T14" s="25"/>
      <c r="U14" s="26">
        <v>385679.09</v>
      </c>
      <c r="V14" s="3">
        <f>B14+M14+N14+P14+T14+R14+U14</f>
        <v>6991532.3799999999</v>
      </c>
      <c r="W14" s="25">
        <v>375190.01</v>
      </c>
      <c r="X14" s="40"/>
      <c r="Y14" s="40"/>
      <c r="Z14" s="25">
        <v>138262.70000000001</v>
      </c>
      <c r="AA14" s="26">
        <v>173207.17</v>
      </c>
      <c r="AB14" s="25">
        <v>0</v>
      </c>
      <c r="AC14" s="25"/>
      <c r="AD14" s="25"/>
      <c r="AE14" s="25"/>
      <c r="AF14" s="3">
        <f>W14+Y14+Z14+AE14+AB14+AA14</f>
        <v>686659.88</v>
      </c>
      <c r="AG14" s="26">
        <v>623872.65</v>
      </c>
      <c r="AH14" s="26">
        <v>98228.9</v>
      </c>
      <c r="AI14" s="26">
        <v>75162.78</v>
      </c>
      <c r="AJ14" s="26"/>
      <c r="AK14" s="25">
        <v>272127.28999999998</v>
      </c>
      <c r="AL14" s="25">
        <v>376930.98</v>
      </c>
      <c r="AM14" s="3">
        <f>AG14+AH14+AI14+AJ14+AK14+AL14</f>
        <v>1446322.6</v>
      </c>
      <c r="AN14" s="25"/>
      <c r="AO14" s="25"/>
      <c r="AP14" s="25">
        <v>31303.8</v>
      </c>
      <c r="AQ14" s="25"/>
      <c r="AR14" s="25"/>
      <c r="AS14" s="25"/>
      <c r="AT14" s="25"/>
      <c r="AU14" s="25"/>
      <c r="AV14" s="25"/>
      <c r="AW14" s="25"/>
      <c r="AX14" s="25"/>
      <c r="AY14" s="3">
        <f>AP14+AX14</f>
        <v>31303.8</v>
      </c>
      <c r="AZ14" s="25">
        <v>742810.02</v>
      </c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41">
        <v>177337.43</v>
      </c>
      <c r="BL14" s="41">
        <v>81930.13</v>
      </c>
      <c r="BM14" s="42"/>
      <c r="BN14" s="25"/>
      <c r="BO14" s="37">
        <v>254176.32</v>
      </c>
      <c r="BP14" s="3">
        <f>AZ14+BK14+BL14+BN14+BO14</f>
        <v>1256253.8999999999</v>
      </c>
      <c r="BQ14" s="26">
        <v>18838.82</v>
      </c>
      <c r="BR14" s="26"/>
      <c r="BS14" s="26"/>
      <c r="BT14" s="25">
        <v>45223.3</v>
      </c>
      <c r="BU14" s="3">
        <f>BQ14+BT14</f>
        <v>64062.12</v>
      </c>
      <c r="BV14" s="25">
        <v>41719.81</v>
      </c>
      <c r="BW14" s="25">
        <v>88376.41</v>
      </c>
      <c r="BX14" s="25">
        <v>0</v>
      </c>
      <c r="BY14" s="25"/>
      <c r="BZ14" s="3">
        <f>BV14+BW14+BY14</f>
        <v>130096.22</v>
      </c>
      <c r="CA14" s="28">
        <f>V14+AF14+AM14+AY14+BP14+BU14+BZ14</f>
        <v>10606230.9</v>
      </c>
    </row>
    <row r="15" spans="1:79" s="19" customFormat="1" ht="19.5" x14ac:dyDescent="0.3">
      <c r="A15" s="29" t="s">
        <v>38</v>
      </c>
      <c r="B15" s="25">
        <v>5949112.4699999988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>
        <v>634437.03</v>
      </c>
      <c r="N15" s="25">
        <v>365196.04</v>
      </c>
      <c r="O15" s="25"/>
      <c r="P15" s="25"/>
      <c r="Q15" s="25"/>
      <c r="R15" s="25"/>
      <c r="S15" s="25"/>
      <c r="T15" s="25"/>
      <c r="U15" s="30">
        <v>4038750.9299999997</v>
      </c>
      <c r="V15" s="3">
        <f>B15+M15+N15+P15+T15+R15+U15</f>
        <v>10987496.469999999</v>
      </c>
      <c r="W15" s="25">
        <v>534433.46</v>
      </c>
      <c r="X15" s="40"/>
      <c r="Y15" s="40"/>
      <c r="Z15" s="25">
        <v>95278.97</v>
      </c>
      <c r="AA15" s="25">
        <v>257132.31</v>
      </c>
      <c r="AB15" s="26"/>
      <c r="AC15" s="25"/>
      <c r="AD15" s="25"/>
      <c r="AE15" s="25"/>
      <c r="AF15" s="3">
        <f>W15+Y15+Z15+AE15+AB15+AA15</f>
        <v>886844.74</v>
      </c>
      <c r="AG15" s="26">
        <v>804321.34</v>
      </c>
      <c r="AH15" s="26">
        <v>105311.82</v>
      </c>
      <c r="AI15" s="26">
        <v>62674.92</v>
      </c>
      <c r="AJ15" s="26"/>
      <c r="AK15" s="25">
        <v>250484.75</v>
      </c>
      <c r="AL15" s="25">
        <v>746511.01</v>
      </c>
      <c r="AM15" s="3">
        <f>AG15+AH15+AI15+AJ15+AK15+AL15</f>
        <v>1969303.84</v>
      </c>
      <c r="AN15" s="25"/>
      <c r="AO15" s="25"/>
      <c r="AP15" s="25">
        <v>31323.599999999999</v>
      </c>
      <c r="AQ15" s="25"/>
      <c r="AR15" s="25"/>
      <c r="AS15" s="25"/>
      <c r="AT15" s="25"/>
      <c r="AU15" s="25"/>
      <c r="AV15" s="25"/>
      <c r="AW15" s="25"/>
      <c r="AX15" s="25"/>
      <c r="AY15" s="3">
        <f>AP15+AX15</f>
        <v>31323.599999999999</v>
      </c>
      <c r="AZ15" s="25">
        <v>863420.48</v>
      </c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41">
        <v>231378.12</v>
      </c>
      <c r="BL15" s="43">
        <v>72219.22</v>
      </c>
      <c r="BM15" s="25"/>
      <c r="BN15" s="25"/>
      <c r="BO15" s="26">
        <v>428416.26</v>
      </c>
      <c r="BP15" s="3">
        <f>AZ15+BK15+BL15+BN15+BO15</f>
        <v>1595434.08</v>
      </c>
      <c r="BQ15" s="26">
        <v>6630.91</v>
      </c>
      <c r="BR15" s="26"/>
      <c r="BS15" s="26"/>
      <c r="BT15" s="25">
        <v>36776.17</v>
      </c>
      <c r="BU15" s="3">
        <f>BQ15+BT15</f>
        <v>43407.08</v>
      </c>
      <c r="BV15" s="25">
        <v>40242.639999999999</v>
      </c>
      <c r="BW15" s="25">
        <v>92695.6</v>
      </c>
      <c r="BX15" s="25">
        <v>0</v>
      </c>
      <c r="BY15" s="25"/>
      <c r="BZ15" s="3">
        <f>BV15+BW15+BY15</f>
        <v>132938.23999999999</v>
      </c>
      <c r="CA15" s="28">
        <f>V15+AF15+AM15+AY15+BP15+BU15+BZ15</f>
        <v>15646748.049999999</v>
      </c>
    </row>
    <row r="16" spans="1:79" s="19" customFormat="1" ht="18.75" x14ac:dyDescent="0.25">
      <c r="A16" s="29" t="s">
        <v>39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6"/>
      <c r="V16" s="3">
        <f>B16+M16+N16+P16+T16+R16+U16</f>
        <v>0</v>
      </c>
      <c r="W16" s="25"/>
      <c r="X16" s="40"/>
      <c r="Y16" s="40"/>
      <c r="Z16" s="25"/>
      <c r="AA16" s="25"/>
      <c r="AB16" s="26"/>
      <c r="AC16" s="25"/>
      <c r="AD16" s="25"/>
      <c r="AE16" s="25"/>
      <c r="AF16" s="3">
        <f>W16+Y16+Z16+AE16+AB16+AA16</f>
        <v>0</v>
      </c>
      <c r="AG16" s="26"/>
      <c r="AH16" s="26"/>
      <c r="AI16" s="26"/>
      <c r="AJ16" s="26"/>
      <c r="AK16" s="26"/>
      <c r="AL16" s="25"/>
      <c r="AM16" s="3">
        <f>AG16+AH16+AI16+AJ16+AK16+AL16</f>
        <v>0</v>
      </c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3">
        <f>AP16+AX16</f>
        <v>0</v>
      </c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41"/>
      <c r="BL16" s="25"/>
      <c r="BM16" s="25"/>
      <c r="BN16" s="25"/>
      <c r="BO16" s="25"/>
      <c r="BP16" s="3">
        <f>AZ16+BK16+BL16+BN16+BO16</f>
        <v>0</v>
      </c>
      <c r="BQ16" s="26"/>
      <c r="BR16" s="26"/>
      <c r="BS16" s="26"/>
      <c r="BT16" s="25"/>
      <c r="BU16" s="3">
        <f>BQ16+BT16</f>
        <v>0</v>
      </c>
      <c r="BV16" s="25"/>
      <c r="BW16" s="25"/>
      <c r="BX16" s="25">
        <v>0</v>
      </c>
      <c r="BY16" s="25"/>
      <c r="BZ16" s="3">
        <f>BV16+BW16+BY16</f>
        <v>0</v>
      </c>
      <c r="CA16" s="28">
        <f>V16+AF16+AM16+AY16+BP16+BU16+BZ16</f>
        <v>0</v>
      </c>
    </row>
    <row r="17" spans="1:79" s="23" customFormat="1" ht="18" x14ac:dyDescent="0.25">
      <c r="A17" s="32" t="s">
        <v>40</v>
      </c>
      <c r="B17" s="35">
        <f t="shared" ref="B17:T17" si="10">SUM(B14:B16)</f>
        <v>11739419.669999998</v>
      </c>
      <c r="C17" s="35">
        <f t="shared" si="10"/>
        <v>0</v>
      </c>
      <c r="D17" s="35">
        <f t="shared" si="10"/>
        <v>0</v>
      </c>
      <c r="E17" s="35">
        <f t="shared" si="10"/>
        <v>0</v>
      </c>
      <c r="F17" s="35">
        <f t="shared" si="10"/>
        <v>0</v>
      </c>
      <c r="G17" s="35">
        <f t="shared" si="10"/>
        <v>0</v>
      </c>
      <c r="H17" s="35">
        <f t="shared" si="10"/>
        <v>0</v>
      </c>
      <c r="I17" s="35">
        <f t="shared" si="10"/>
        <v>0</v>
      </c>
      <c r="J17" s="35">
        <f t="shared" si="10"/>
        <v>0</v>
      </c>
      <c r="K17" s="35">
        <f t="shared" si="10"/>
        <v>0</v>
      </c>
      <c r="L17" s="35">
        <f t="shared" si="10"/>
        <v>0</v>
      </c>
      <c r="M17" s="35">
        <f t="shared" si="10"/>
        <v>1072936.77</v>
      </c>
      <c r="N17" s="35">
        <f t="shared" si="10"/>
        <v>742242.3899999999</v>
      </c>
      <c r="O17" s="35">
        <f t="shared" si="10"/>
        <v>0</v>
      </c>
      <c r="P17" s="35">
        <f t="shared" si="10"/>
        <v>0</v>
      </c>
      <c r="Q17" s="35">
        <f t="shared" si="10"/>
        <v>0</v>
      </c>
      <c r="R17" s="35">
        <f t="shared" si="10"/>
        <v>0</v>
      </c>
      <c r="S17" s="35">
        <f t="shared" si="10"/>
        <v>0</v>
      </c>
      <c r="T17" s="35">
        <f t="shared" si="10"/>
        <v>0</v>
      </c>
      <c r="U17" s="35">
        <f t="shared" ref="U17:AO17" si="11">SUM(U14:U16)</f>
        <v>4424430.0199999996</v>
      </c>
      <c r="V17" s="34">
        <f t="shared" si="11"/>
        <v>17979028.849999998</v>
      </c>
      <c r="W17" s="35">
        <f t="shared" si="11"/>
        <v>909623.47</v>
      </c>
      <c r="X17" s="35">
        <f t="shared" si="11"/>
        <v>0</v>
      </c>
      <c r="Y17" s="35">
        <f t="shared" si="11"/>
        <v>0</v>
      </c>
      <c r="Z17" s="35">
        <f t="shared" si="11"/>
        <v>233541.67</v>
      </c>
      <c r="AA17" s="35">
        <f t="shared" si="11"/>
        <v>430339.48</v>
      </c>
      <c r="AB17" s="35">
        <f t="shared" si="11"/>
        <v>0</v>
      </c>
      <c r="AC17" s="35">
        <f t="shared" si="11"/>
        <v>0</v>
      </c>
      <c r="AD17" s="35">
        <f t="shared" si="11"/>
        <v>0</v>
      </c>
      <c r="AE17" s="35">
        <f t="shared" si="11"/>
        <v>0</v>
      </c>
      <c r="AF17" s="34">
        <f t="shared" si="11"/>
        <v>1573504.62</v>
      </c>
      <c r="AG17" s="35">
        <f t="shared" si="11"/>
        <v>1428193.99</v>
      </c>
      <c r="AH17" s="35">
        <f t="shared" si="11"/>
        <v>203540.72</v>
      </c>
      <c r="AI17" s="35">
        <f t="shared" si="11"/>
        <v>137837.70000000001</v>
      </c>
      <c r="AJ17" s="35">
        <f t="shared" si="11"/>
        <v>0</v>
      </c>
      <c r="AK17" s="33">
        <f t="shared" si="11"/>
        <v>522612.04</v>
      </c>
      <c r="AL17" s="35">
        <f t="shared" si="11"/>
        <v>1123441.99</v>
      </c>
      <c r="AM17" s="34">
        <f t="shared" si="11"/>
        <v>3415626.4400000004</v>
      </c>
      <c r="AN17" s="35">
        <f t="shared" si="11"/>
        <v>0</v>
      </c>
      <c r="AO17" s="35">
        <f t="shared" si="11"/>
        <v>0</v>
      </c>
      <c r="AP17" s="35">
        <f t="shared" ref="AP17:AX17" si="12">SUM(AP14:AP16)</f>
        <v>62627.399999999994</v>
      </c>
      <c r="AQ17" s="35">
        <f t="shared" si="12"/>
        <v>0</v>
      </c>
      <c r="AR17" s="35">
        <f t="shared" si="12"/>
        <v>0</v>
      </c>
      <c r="AS17" s="35">
        <f t="shared" si="12"/>
        <v>0</v>
      </c>
      <c r="AT17" s="35">
        <f t="shared" si="12"/>
        <v>0</v>
      </c>
      <c r="AU17" s="35">
        <f t="shared" si="12"/>
        <v>0</v>
      </c>
      <c r="AV17" s="35">
        <f t="shared" si="12"/>
        <v>0</v>
      </c>
      <c r="AW17" s="35">
        <f t="shared" si="12"/>
        <v>0</v>
      </c>
      <c r="AX17" s="35">
        <f t="shared" si="12"/>
        <v>0</v>
      </c>
      <c r="AY17" s="34">
        <f t="shared" ref="AY17:BO17" si="13">SUM(AY14:AY16)</f>
        <v>62627.399999999994</v>
      </c>
      <c r="AZ17" s="35">
        <f t="shared" si="13"/>
        <v>1606230.5</v>
      </c>
      <c r="BA17" s="35">
        <f t="shared" si="13"/>
        <v>0</v>
      </c>
      <c r="BB17" s="35">
        <f t="shared" si="13"/>
        <v>0</v>
      </c>
      <c r="BC17" s="35">
        <f t="shared" si="13"/>
        <v>0</v>
      </c>
      <c r="BD17" s="35">
        <f t="shared" si="13"/>
        <v>0</v>
      </c>
      <c r="BE17" s="35">
        <f t="shared" si="13"/>
        <v>0</v>
      </c>
      <c r="BF17" s="35">
        <f t="shared" si="13"/>
        <v>0</v>
      </c>
      <c r="BG17" s="35">
        <f t="shared" si="13"/>
        <v>0</v>
      </c>
      <c r="BH17" s="35">
        <f t="shared" si="13"/>
        <v>0</v>
      </c>
      <c r="BI17" s="35">
        <f t="shared" si="13"/>
        <v>0</v>
      </c>
      <c r="BJ17" s="35">
        <f t="shared" si="13"/>
        <v>0</v>
      </c>
      <c r="BK17" s="35">
        <f t="shared" si="13"/>
        <v>408715.55</v>
      </c>
      <c r="BL17" s="35">
        <f t="shared" si="13"/>
        <v>154149.35</v>
      </c>
      <c r="BM17" s="35">
        <f t="shared" si="13"/>
        <v>0</v>
      </c>
      <c r="BN17" s="35">
        <f t="shared" si="13"/>
        <v>0</v>
      </c>
      <c r="BO17" s="35">
        <f t="shared" si="13"/>
        <v>682592.58000000007</v>
      </c>
      <c r="BP17" s="34">
        <f>AZ17+BK17+BL17+BN17+BO17</f>
        <v>2851687.98</v>
      </c>
      <c r="BQ17" s="35">
        <f>SUM(BQ14:BQ16)</f>
        <v>25469.73</v>
      </c>
      <c r="BR17" s="35">
        <f t="shared" ref="BR17:BY17" si="14">SUM(BR14:BR16)</f>
        <v>0</v>
      </c>
      <c r="BS17" s="35">
        <f t="shared" si="14"/>
        <v>0</v>
      </c>
      <c r="BT17" s="35">
        <f t="shared" si="14"/>
        <v>81999.47</v>
      </c>
      <c r="BU17" s="34">
        <f t="shared" si="14"/>
        <v>107469.20000000001</v>
      </c>
      <c r="BV17" s="35">
        <f t="shared" si="14"/>
        <v>81962.45</v>
      </c>
      <c r="BW17" s="35">
        <f t="shared" si="14"/>
        <v>181072.01</v>
      </c>
      <c r="BX17" s="35">
        <f t="shared" si="14"/>
        <v>0</v>
      </c>
      <c r="BY17" s="35">
        <f t="shared" si="14"/>
        <v>0</v>
      </c>
      <c r="BZ17" s="34">
        <f>SUM(BZ14:BZ16)</f>
        <v>263034.45999999996</v>
      </c>
      <c r="CA17" s="34">
        <f>SUM(CA14:CA16)</f>
        <v>26252978.949999999</v>
      </c>
    </row>
    <row r="18" spans="1:79" s="23" customFormat="1" ht="18" x14ac:dyDescent="0.25">
      <c r="A18" s="32" t="s">
        <v>41</v>
      </c>
      <c r="B18" s="35">
        <f t="shared" ref="B18:AF18" si="15">B13+B17</f>
        <v>29749214.719999999</v>
      </c>
      <c r="C18" s="35">
        <f t="shared" si="15"/>
        <v>0</v>
      </c>
      <c r="D18" s="35">
        <f t="shared" si="15"/>
        <v>0</v>
      </c>
      <c r="E18" s="35">
        <f t="shared" si="15"/>
        <v>0</v>
      </c>
      <c r="F18" s="35">
        <f t="shared" si="15"/>
        <v>0</v>
      </c>
      <c r="G18" s="35">
        <f t="shared" si="15"/>
        <v>0</v>
      </c>
      <c r="H18" s="35">
        <f t="shared" si="15"/>
        <v>0</v>
      </c>
      <c r="I18" s="35">
        <f t="shared" si="15"/>
        <v>0</v>
      </c>
      <c r="J18" s="35">
        <f t="shared" si="15"/>
        <v>0</v>
      </c>
      <c r="K18" s="35">
        <f t="shared" si="15"/>
        <v>0</v>
      </c>
      <c r="L18" s="35">
        <f t="shared" si="15"/>
        <v>0</v>
      </c>
      <c r="M18" s="35">
        <f>M13+M17</f>
        <v>2324482.35</v>
      </c>
      <c r="N18" s="35">
        <f t="shared" si="15"/>
        <v>1522954.5</v>
      </c>
      <c r="O18" s="35">
        <f t="shared" si="15"/>
        <v>0</v>
      </c>
      <c r="P18" s="35">
        <f t="shared" si="15"/>
        <v>0</v>
      </c>
      <c r="Q18" s="35">
        <f t="shared" si="15"/>
        <v>0</v>
      </c>
      <c r="R18" s="35">
        <f t="shared" si="15"/>
        <v>0</v>
      </c>
      <c r="S18" s="35">
        <f t="shared" si="15"/>
        <v>0</v>
      </c>
      <c r="T18" s="35">
        <f t="shared" si="15"/>
        <v>0</v>
      </c>
      <c r="U18" s="35">
        <f t="shared" si="15"/>
        <v>12366845.050000001</v>
      </c>
      <c r="V18" s="34">
        <f t="shared" si="15"/>
        <v>45963496.620000005</v>
      </c>
      <c r="W18" s="35">
        <f t="shared" si="15"/>
        <v>2252804.62</v>
      </c>
      <c r="X18" s="35">
        <f t="shared" si="15"/>
        <v>0</v>
      </c>
      <c r="Y18" s="35">
        <f t="shared" si="15"/>
        <v>0</v>
      </c>
      <c r="Z18" s="35">
        <f t="shared" si="15"/>
        <v>493431.74</v>
      </c>
      <c r="AA18" s="35">
        <f t="shared" si="15"/>
        <v>949960.99</v>
      </c>
      <c r="AB18" s="35">
        <f t="shared" si="15"/>
        <v>411837.14</v>
      </c>
      <c r="AC18" s="35">
        <f t="shared" si="15"/>
        <v>0</v>
      </c>
      <c r="AD18" s="35">
        <f t="shared" si="15"/>
        <v>0</v>
      </c>
      <c r="AE18" s="35">
        <f t="shared" si="15"/>
        <v>0</v>
      </c>
      <c r="AF18" s="34">
        <f t="shared" si="15"/>
        <v>4108034.49</v>
      </c>
      <c r="AG18" s="35">
        <f t="shared" ref="AG18:AL18" si="16">AG17+AG13</f>
        <v>3310043.8600000003</v>
      </c>
      <c r="AH18" s="35">
        <f t="shared" si="16"/>
        <v>498227.41999999993</v>
      </c>
      <c r="AI18" s="35">
        <f t="shared" si="16"/>
        <v>323741.88</v>
      </c>
      <c r="AJ18" s="35">
        <f t="shared" si="16"/>
        <v>359497.1</v>
      </c>
      <c r="AK18" s="33">
        <f t="shared" si="16"/>
        <v>928053.04</v>
      </c>
      <c r="AL18" s="35">
        <f t="shared" si="16"/>
        <v>2343958.8099999996</v>
      </c>
      <c r="AM18" s="34">
        <f>AM13+AM17</f>
        <v>7763522.1100000003</v>
      </c>
      <c r="AN18" s="35">
        <f t="shared" ref="AN18:BO18" si="17">AN13+AN17</f>
        <v>0</v>
      </c>
      <c r="AO18" s="35">
        <f t="shared" si="17"/>
        <v>0</v>
      </c>
      <c r="AP18" s="35">
        <f t="shared" si="17"/>
        <v>156538.79999999999</v>
      </c>
      <c r="AQ18" s="35">
        <f t="shared" si="17"/>
        <v>0</v>
      </c>
      <c r="AR18" s="35">
        <f t="shared" si="17"/>
        <v>0</v>
      </c>
      <c r="AS18" s="35">
        <f t="shared" si="17"/>
        <v>0</v>
      </c>
      <c r="AT18" s="35">
        <f t="shared" si="17"/>
        <v>0</v>
      </c>
      <c r="AU18" s="35">
        <f t="shared" si="17"/>
        <v>0</v>
      </c>
      <c r="AV18" s="35">
        <f t="shared" si="17"/>
        <v>0</v>
      </c>
      <c r="AW18" s="35">
        <f t="shared" si="17"/>
        <v>0</v>
      </c>
      <c r="AX18" s="35">
        <f t="shared" si="17"/>
        <v>0</v>
      </c>
      <c r="AY18" s="34">
        <f>AY13+AY17</f>
        <v>156538.79999999999</v>
      </c>
      <c r="AZ18" s="35">
        <f t="shared" si="17"/>
        <v>3834660.56</v>
      </c>
      <c r="BA18" s="35">
        <f t="shared" si="17"/>
        <v>0</v>
      </c>
      <c r="BB18" s="35">
        <f t="shared" si="17"/>
        <v>0</v>
      </c>
      <c r="BC18" s="35">
        <f>BC13+BC17</f>
        <v>0</v>
      </c>
      <c r="BD18" s="35">
        <f>BD13+BD17</f>
        <v>0</v>
      </c>
      <c r="BE18" s="35">
        <f t="shared" si="17"/>
        <v>0</v>
      </c>
      <c r="BF18" s="35">
        <f t="shared" si="17"/>
        <v>0</v>
      </c>
      <c r="BG18" s="35">
        <f t="shared" si="17"/>
        <v>0</v>
      </c>
      <c r="BH18" s="35">
        <f t="shared" si="17"/>
        <v>0</v>
      </c>
      <c r="BI18" s="35">
        <f t="shared" si="17"/>
        <v>0</v>
      </c>
      <c r="BJ18" s="35">
        <f t="shared" si="17"/>
        <v>0</v>
      </c>
      <c r="BK18" s="35">
        <f>BK13+BK17</f>
        <v>990887.27</v>
      </c>
      <c r="BL18" s="35">
        <f t="shared" si="17"/>
        <v>304809.78000000003</v>
      </c>
      <c r="BM18" s="35">
        <f t="shared" si="17"/>
        <v>0</v>
      </c>
      <c r="BN18" s="35">
        <f t="shared" si="17"/>
        <v>0</v>
      </c>
      <c r="BO18" s="35">
        <f t="shared" si="17"/>
        <v>1770660.96</v>
      </c>
      <c r="BP18" s="34">
        <f>AZ18+BK18+BL18+BN18+BO18</f>
        <v>6901018.5700000003</v>
      </c>
      <c r="BQ18" s="35">
        <f>BQ13+BQ17</f>
        <v>81986.19</v>
      </c>
      <c r="BR18" s="35">
        <f t="shared" ref="BR18:BT18" si="18">BR17+BR13</f>
        <v>0</v>
      </c>
      <c r="BS18" s="35">
        <f t="shared" si="18"/>
        <v>0</v>
      </c>
      <c r="BT18" s="35">
        <f t="shared" si="18"/>
        <v>216763.96</v>
      </c>
      <c r="BU18" s="34">
        <f>BU17+BU13</f>
        <v>298750.15000000002</v>
      </c>
      <c r="BV18" s="35">
        <f t="shared" ref="BV18:BY18" si="19">BV17+BV13</f>
        <v>217038.74</v>
      </c>
      <c r="BW18" s="35">
        <f t="shared" si="19"/>
        <v>445199.47000000003</v>
      </c>
      <c r="BX18" s="35">
        <f t="shared" si="19"/>
        <v>0</v>
      </c>
      <c r="BY18" s="35">
        <f t="shared" si="19"/>
        <v>0</v>
      </c>
      <c r="BZ18" s="34">
        <f>BZ17+BZ13</f>
        <v>662238.21</v>
      </c>
      <c r="CA18" s="34">
        <f>CA13+CA17</f>
        <v>65853598.950000003</v>
      </c>
    </row>
    <row r="19" spans="1:79" s="19" customFormat="1" ht="18.75" x14ac:dyDescent="0.25">
      <c r="A19" s="29" t="s">
        <v>42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44"/>
      <c r="V19" s="3">
        <f>B19+M19+N19+P19+T19+R19+U19</f>
        <v>0</v>
      </c>
      <c r="W19" s="25"/>
      <c r="X19" s="40"/>
      <c r="Y19" s="40"/>
      <c r="Z19" s="25"/>
      <c r="AA19" s="25"/>
      <c r="AB19" s="44"/>
      <c r="AC19" s="25"/>
      <c r="AD19" s="25"/>
      <c r="AE19" s="25"/>
      <c r="AF19" s="3">
        <f>W19+Y19+Z19+AE19+AB19+AA19</f>
        <v>0</v>
      </c>
      <c r="AG19" s="26"/>
      <c r="AH19" s="26"/>
      <c r="AI19" s="26"/>
      <c r="AJ19" s="26"/>
      <c r="AK19" s="26"/>
      <c r="AL19" s="44"/>
      <c r="AM19" s="3">
        <f>AG19+AH19+AI19+AJ19+AK19+AL19</f>
        <v>0</v>
      </c>
      <c r="AN19" s="25"/>
      <c r="AO19" s="25"/>
      <c r="AP19" s="44"/>
      <c r="AQ19" s="25"/>
      <c r="AR19" s="25"/>
      <c r="AS19" s="25"/>
      <c r="AT19" s="25"/>
      <c r="AU19" s="25"/>
      <c r="AV19" s="25"/>
      <c r="AW19" s="25"/>
      <c r="AX19" s="25"/>
      <c r="AY19" s="3">
        <f>AP19+AX19</f>
        <v>0</v>
      </c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41"/>
      <c r="BL19" s="25"/>
      <c r="BM19" s="25"/>
      <c r="BN19" s="25"/>
      <c r="BO19" s="44"/>
      <c r="BP19" s="3">
        <f>AZ19+BK19+BL19+BN19+BO19</f>
        <v>0</v>
      </c>
      <c r="BQ19" s="26"/>
      <c r="BR19" s="26"/>
      <c r="BS19" s="26"/>
      <c r="BT19" s="44"/>
      <c r="BU19" s="3">
        <f>BQ19+BT19</f>
        <v>0</v>
      </c>
      <c r="BV19" s="25"/>
      <c r="BW19" s="44"/>
      <c r="BX19" s="25">
        <v>0</v>
      </c>
      <c r="BY19" s="25"/>
      <c r="BZ19" s="3">
        <f>BV19+BW19+BY19</f>
        <v>0</v>
      </c>
      <c r="CA19" s="28">
        <f>V19+AF19+AM19+AY19+BP19+BU19+BZ19</f>
        <v>0</v>
      </c>
    </row>
    <row r="20" spans="1:79" s="13" customFormat="1" ht="18.75" x14ac:dyDescent="0.25">
      <c r="A20" s="24" t="s">
        <v>43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6"/>
      <c r="Q20" s="26"/>
      <c r="R20" s="26"/>
      <c r="S20" s="26"/>
      <c r="T20" s="26"/>
      <c r="U20" s="45"/>
      <c r="V20" s="3">
        <f>B20+M20+N20+P20+T20+R20+U20</f>
        <v>0</v>
      </c>
      <c r="W20" s="25"/>
      <c r="X20" s="40"/>
      <c r="Y20" s="40"/>
      <c r="Z20" s="25"/>
      <c r="AA20" s="26"/>
      <c r="AB20" s="45"/>
      <c r="AC20" s="26"/>
      <c r="AD20" s="26"/>
      <c r="AE20" s="26"/>
      <c r="AF20" s="3">
        <f>W20+Y20+Z20+AE20+AB20+AA20</f>
        <v>0</v>
      </c>
      <c r="AG20" s="26"/>
      <c r="AH20" s="26"/>
      <c r="AI20" s="26"/>
      <c r="AJ20" s="26"/>
      <c r="AK20" s="26"/>
      <c r="AL20" s="45"/>
      <c r="AM20" s="3">
        <f>AG20+AH20+AI20+AJ20+AK20+AL20</f>
        <v>0</v>
      </c>
      <c r="AN20" s="26"/>
      <c r="AO20" s="26"/>
      <c r="AP20" s="45"/>
      <c r="AQ20" s="26"/>
      <c r="AR20" s="26"/>
      <c r="AS20" s="26"/>
      <c r="AT20" s="26"/>
      <c r="AU20" s="26"/>
      <c r="AV20" s="26"/>
      <c r="AW20" s="26"/>
      <c r="AX20" s="26"/>
      <c r="AY20" s="3">
        <f>AP20+AX20</f>
        <v>0</v>
      </c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41"/>
      <c r="BL20" s="26"/>
      <c r="BM20" s="26"/>
      <c r="BN20" s="26"/>
      <c r="BO20" s="45"/>
      <c r="BP20" s="3">
        <f>AZ20+BK20+BL20+BN20+BO20</f>
        <v>0</v>
      </c>
      <c r="BQ20" s="26"/>
      <c r="BR20" s="26"/>
      <c r="BS20" s="26"/>
      <c r="BT20" s="45"/>
      <c r="BU20" s="3">
        <f>BQ20+BT20</f>
        <v>0</v>
      </c>
      <c r="BV20" s="25"/>
      <c r="BW20" s="44"/>
      <c r="BX20" s="26">
        <v>0</v>
      </c>
      <c r="BY20" s="26"/>
      <c r="BZ20" s="3">
        <f>BV20+BW20+BY20</f>
        <v>0</v>
      </c>
      <c r="CA20" s="28">
        <f>V20+AF20+AM20+AY20+BP20+BU20+BZ20</f>
        <v>0</v>
      </c>
    </row>
    <row r="21" spans="1:79" s="19" customFormat="1" ht="18.75" x14ac:dyDescent="0.25">
      <c r="A21" s="29" t="s">
        <v>44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46"/>
      <c r="T21" s="25"/>
      <c r="U21" s="44"/>
      <c r="V21" s="3">
        <f>B21+M21+N21+P21+T21+R21+U21</f>
        <v>0</v>
      </c>
      <c r="W21" s="25"/>
      <c r="X21" s="40"/>
      <c r="Y21" s="40"/>
      <c r="Z21" s="25"/>
      <c r="AA21" s="25"/>
      <c r="AB21" s="45"/>
      <c r="AC21" s="25"/>
      <c r="AD21" s="25"/>
      <c r="AE21" s="25"/>
      <c r="AF21" s="3">
        <f>W21+Y21+Z21+AE21+AB21+AA21</f>
        <v>0</v>
      </c>
      <c r="AG21" s="26"/>
      <c r="AH21" s="26"/>
      <c r="AI21" s="26"/>
      <c r="AJ21" s="26"/>
      <c r="AK21" s="25"/>
      <c r="AL21" s="25"/>
      <c r="AM21" s="3">
        <f>AG21+AH21+AI21+AJ21+AK21+AL21</f>
        <v>0</v>
      </c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3">
        <f>AP21+AX21</f>
        <v>0</v>
      </c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41"/>
      <c r="BL21" s="25"/>
      <c r="BM21" s="25"/>
      <c r="BN21" s="25"/>
      <c r="BO21" s="25"/>
      <c r="BP21" s="3">
        <f>AZ21+BK21+BL21+BN21+BO21</f>
        <v>0</v>
      </c>
      <c r="BQ21" s="26"/>
      <c r="BR21" s="26"/>
      <c r="BS21" s="26"/>
      <c r="BT21" s="25"/>
      <c r="BU21" s="3">
        <f>BQ21+BT21</f>
        <v>0</v>
      </c>
      <c r="BV21" s="25"/>
      <c r="BW21" s="25"/>
      <c r="BX21" s="25">
        <v>0</v>
      </c>
      <c r="BY21" s="25"/>
      <c r="BZ21" s="3">
        <f>BV21+BW21+BY21</f>
        <v>0</v>
      </c>
      <c r="CA21" s="28">
        <f>V21+AF21+AM21+AY21+BP21+BU21+BZ21</f>
        <v>0</v>
      </c>
    </row>
    <row r="22" spans="1:79" s="23" customFormat="1" ht="18" x14ac:dyDescent="0.25">
      <c r="A22" s="32" t="s">
        <v>45</v>
      </c>
      <c r="B22" s="35">
        <f t="shared" ref="B22:T22" si="20">SUM(B19:B21)</f>
        <v>0</v>
      </c>
      <c r="C22" s="35">
        <f t="shared" si="20"/>
        <v>0</v>
      </c>
      <c r="D22" s="35">
        <f t="shared" si="20"/>
        <v>0</v>
      </c>
      <c r="E22" s="35">
        <f t="shared" si="20"/>
        <v>0</v>
      </c>
      <c r="F22" s="35">
        <f t="shared" si="20"/>
        <v>0</v>
      </c>
      <c r="G22" s="35">
        <f t="shared" si="20"/>
        <v>0</v>
      </c>
      <c r="H22" s="35">
        <f t="shared" si="20"/>
        <v>0</v>
      </c>
      <c r="I22" s="35">
        <f t="shared" si="20"/>
        <v>0</v>
      </c>
      <c r="J22" s="35">
        <f t="shared" si="20"/>
        <v>0</v>
      </c>
      <c r="K22" s="35">
        <f t="shared" si="20"/>
        <v>0</v>
      </c>
      <c r="L22" s="35">
        <f t="shared" si="20"/>
        <v>0</v>
      </c>
      <c r="M22" s="35">
        <f t="shared" si="20"/>
        <v>0</v>
      </c>
      <c r="N22" s="35">
        <f t="shared" si="20"/>
        <v>0</v>
      </c>
      <c r="O22" s="35">
        <f t="shared" si="20"/>
        <v>0</v>
      </c>
      <c r="P22" s="35">
        <f t="shared" si="20"/>
        <v>0</v>
      </c>
      <c r="Q22" s="35">
        <v>0</v>
      </c>
      <c r="R22" s="35">
        <f t="shared" si="20"/>
        <v>0</v>
      </c>
      <c r="S22" s="35">
        <f t="shared" si="20"/>
        <v>0</v>
      </c>
      <c r="T22" s="35">
        <f t="shared" si="20"/>
        <v>0</v>
      </c>
      <c r="U22" s="35">
        <f>SUM(U19:U21)</f>
        <v>0</v>
      </c>
      <c r="V22" s="34">
        <f t="shared" ref="V22:AL22" si="21">SUM(V19:V21)</f>
        <v>0</v>
      </c>
      <c r="W22" s="35">
        <f t="shared" si="21"/>
        <v>0</v>
      </c>
      <c r="X22" s="35">
        <f>SUM(X19:X21)</f>
        <v>0</v>
      </c>
      <c r="Y22" s="35">
        <f t="shared" si="21"/>
        <v>0</v>
      </c>
      <c r="Z22" s="35">
        <f t="shared" si="21"/>
        <v>0</v>
      </c>
      <c r="AA22" s="35">
        <f t="shared" si="21"/>
        <v>0</v>
      </c>
      <c r="AB22" s="35">
        <f t="shared" si="21"/>
        <v>0</v>
      </c>
      <c r="AC22" s="35">
        <f t="shared" si="21"/>
        <v>0</v>
      </c>
      <c r="AD22" s="35">
        <f t="shared" si="21"/>
        <v>0</v>
      </c>
      <c r="AE22" s="35">
        <f t="shared" si="21"/>
        <v>0</v>
      </c>
      <c r="AF22" s="34">
        <f t="shared" si="21"/>
        <v>0</v>
      </c>
      <c r="AG22" s="35">
        <f t="shared" si="21"/>
        <v>0</v>
      </c>
      <c r="AH22" s="35">
        <f t="shared" si="21"/>
        <v>0</v>
      </c>
      <c r="AI22" s="35">
        <f t="shared" si="21"/>
        <v>0</v>
      </c>
      <c r="AJ22" s="35">
        <f t="shared" si="21"/>
        <v>0</v>
      </c>
      <c r="AK22" s="35">
        <f t="shared" si="21"/>
        <v>0</v>
      </c>
      <c r="AL22" s="35">
        <f t="shared" si="21"/>
        <v>0</v>
      </c>
      <c r="AM22" s="34">
        <f>SUM(AM19:AM21)</f>
        <v>0</v>
      </c>
      <c r="AN22" s="35">
        <f>AN19+AN20+AN21</f>
        <v>0</v>
      </c>
      <c r="AO22" s="35">
        <f t="shared" ref="AO22:BQ22" si="22">SUM(AO19:AO21)</f>
        <v>0</v>
      </c>
      <c r="AP22" s="35">
        <f t="shared" si="22"/>
        <v>0</v>
      </c>
      <c r="AQ22" s="35">
        <f t="shared" si="22"/>
        <v>0</v>
      </c>
      <c r="AR22" s="35">
        <f t="shared" si="22"/>
        <v>0</v>
      </c>
      <c r="AS22" s="35">
        <f t="shared" si="22"/>
        <v>0</v>
      </c>
      <c r="AT22" s="35">
        <f t="shared" si="22"/>
        <v>0</v>
      </c>
      <c r="AU22" s="35">
        <f t="shared" si="22"/>
        <v>0</v>
      </c>
      <c r="AV22" s="35">
        <f t="shared" si="22"/>
        <v>0</v>
      </c>
      <c r="AW22" s="35">
        <f t="shared" si="22"/>
        <v>0</v>
      </c>
      <c r="AX22" s="35">
        <f t="shared" si="22"/>
        <v>0</v>
      </c>
      <c r="AY22" s="34">
        <f>SUM(AY19:AY21)</f>
        <v>0</v>
      </c>
      <c r="AZ22" s="35">
        <f t="shared" si="22"/>
        <v>0</v>
      </c>
      <c r="BA22" s="35">
        <f t="shared" si="22"/>
        <v>0</v>
      </c>
      <c r="BB22" s="35">
        <f t="shared" si="22"/>
        <v>0</v>
      </c>
      <c r="BC22" s="35">
        <f t="shared" si="22"/>
        <v>0</v>
      </c>
      <c r="BD22" s="35">
        <f t="shared" si="22"/>
        <v>0</v>
      </c>
      <c r="BE22" s="35">
        <f t="shared" si="22"/>
        <v>0</v>
      </c>
      <c r="BF22" s="35">
        <f t="shared" si="22"/>
        <v>0</v>
      </c>
      <c r="BG22" s="35">
        <f t="shared" si="22"/>
        <v>0</v>
      </c>
      <c r="BH22" s="35">
        <f t="shared" si="22"/>
        <v>0</v>
      </c>
      <c r="BI22" s="35">
        <f t="shared" si="22"/>
        <v>0</v>
      </c>
      <c r="BJ22" s="35">
        <f t="shared" si="22"/>
        <v>0</v>
      </c>
      <c r="BK22" s="35">
        <f t="shared" si="22"/>
        <v>0</v>
      </c>
      <c r="BL22" s="35">
        <f t="shared" si="22"/>
        <v>0</v>
      </c>
      <c r="BM22" s="35">
        <f t="shared" si="22"/>
        <v>0</v>
      </c>
      <c r="BN22" s="35">
        <f t="shared" si="22"/>
        <v>0</v>
      </c>
      <c r="BO22" s="35">
        <f t="shared" si="22"/>
        <v>0</v>
      </c>
      <c r="BP22" s="34">
        <f>AZ22+BK22+BL22+BN22+BO22</f>
        <v>0</v>
      </c>
      <c r="BQ22" s="35">
        <f t="shared" si="22"/>
        <v>0</v>
      </c>
      <c r="BR22" s="35">
        <f t="shared" ref="BR22:CA22" si="23">SUM(BR19:BR21)</f>
        <v>0</v>
      </c>
      <c r="BS22" s="35">
        <f t="shared" si="23"/>
        <v>0</v>
      </c>
      <c r="BT22" s="35">
        <f t="shared" si="23"/>
        <v>0</v>
      </c>
      <c r="BU22" s="34">
        <f t="shared" si="23"/>
        <v>0</v>
      </c>
      <c r="BV22" s="35">
        <f t="shared" si="23"/>
        <v>0</v>
      </c>
      <c r="BW22" s="35">
        <f t="shared" si="23"/>
        <v>0</v>
      </c>
      <c r="BX22" s="35">
        <f t="shared" si="23"/>
        <v>0</v>
      </c>
      <c r="BY22" s="35">
        <f t="shared" si="23"/>
        <v>0</v>
      </c>
      <c r="BZ22" s="34">
        <f t="shared" si="23"/>
        <v>0</v>
      </c>
      <c r="CA22" s="34">
        <f t="shared" si="23"/>
        <v>0</v>
      </c>
    </row>
    <row r="23" spans="1:79" s="19" customFormat="1" ht="18" x14ac:dyDescent="0.25">
      <c r="A23" s="29" t="s">
        <v>46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3">
        <f>B23+M23+N23+P23+T23+R23+U23</f>
        <v>0</v>
      </c>
      <c r="W23" s="26"/>
      <c r="X23" s="26"/>
      <c r="Y23" s="26"/>
      <c r="Z23" s="26"/>
      <c r="AA23" s="25"/>
      <c r="AB23" s="25"/>
      <c r="AC23" s="25"/>
      <c r="AD23" s="25"/>
      <c r="AE23" s="25"/>
      <c r="AF23" s="3">
        <f>W23+Y23+Z23+AE23+AB23+AA23</f>
        <v>0</v>
      </c>
      <c r="AG23" s="26"/>
      <c r="AH23" s="26"/>
      <c r="AI23" s="26"/>
      <c r="AJ23" s="25"/>
      <c r="AK23" s="25"/>
      <c r="AL23" s="25"/>
      <c r="AM23" s="3">
        <f>AG23+AH23+AI23+AJ23+AK23+AL23</f>
        <v>0</v>
      </c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3">
        <f>AP23+AX23</f>
        <v>0</v>
      </c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3">
        <f>AZ23+BK23+BL23+BN23+BO23</f>
        <v>0</v>
      </c>
      <c r="BQ23" s="26"/>
      <c r="BR23" s="26"/>
      <c r="BS23" s="26"/>
      <c r="BT23" s="25"/>
      <c r="BU23" s="3">
        <f>BQ23+BT23</f>
        <v>0</v>
      </c>
      <c r="BV23" s="25"/>
      <c r="BW23" s="25"/>
      <c r="BX23" s="25"/>
      <c r="BY23" s="25"/>
      <c r="BZ23" s="3">
        <f>BV23+BW23+BY23</f>
        <v>0</v>
      </c>
      <c r="CA23" s="28">
        <f>V23+AF23+AM23+AY23+BP23+BU23+BZ23</f>
        <v>0</v>
      </c>
    </row>
    <row r="24" spans="1:79" s="19" customFormat="1" ht="18" x14ac:dyDescent="0.25">
      <c r="A24" s="29" t="s">
        <v>47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3">
        <f>B24+M24+N24+P24+T24+R24+U24</f>
        <v>0</v>
      </c>
      <c r="W24" s="26"/>
      <c r="X24" s="26"/>
      <c r="Y24" s="26"/>
      <c r="Z24" s="26"/>
      <c r="AA24" s="25"/>
      <c r="AB24" s="25"/>
      <c r="AC24" s="25"/>
      <c r="AD24" s="25"/>
      <c r="AE24" s="25"/>
      <c r="AF24" s="3">
        <f>W24+Y24+Z24+AE24+AB24+AA24</f>
        <v>0</v>
      </c>
      <c r="AG24" s="26"/>
      <c r="AH24" s="26"/>
      <c r="AI24" s="26"/>
      <c r="AJ24" s="25"/>
      <c r="AK24" s="25"/>
      <c r="AL24" s="25"/>
      <c r="AM24" s="3">
        <f>AG24+AH24+AI24+AJ24+AK24+AL24</f>
        <v>0</v>
      </c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3">
        <f>AP24+AX24</f>
        <v>0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3">
        <f>AZ24+BK24+BL24+BN24+BO24</f>
        <v>0</v>
      </c>
      <c r="BQ24" s="26"/>
      <c r="BR24" s="26"/>
      <c r="BS24" s="26"/>
      <c r="BT24" s="25"/>
      <c r="BU24" s="3">
        <f>BQ24+BT24</f>
        <v>0</v>
      </c>
      <c r="BV24" s="25"/>
      <c r="BW24" s="25"/>
      <c r="BX24" s="25">
        <v>0</v>
      </c>
      <c r="BY24" s="25"/>
      <c r="BZ24" s="3">
        <f>BV24+BW24+BY24</f>
        <v>0</v>
      </c>
      <c r="CA24" s="28">
        <f>V24+AF24+AM24+AY24+BP24+BU24+BZ24</f>
        <v>0</v>
      </c>
    </row>
    <row r="25" spans="1:79" s="19" customFormat="1" ht="18" x14ac:dyDescent="0.25">
      <c r="A25" s="29" t="s">
        <v>48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25"/>
      <c r="Q25" s="25"/>
      <c r="R25" s="25"/>
      <c r="S25" s="25"/>
      <c r="T25" s="25"/>
      <c r="U25" s="25"/>
      <c r="V25" s="3">
        <f>B25+M25+N25+P25+T25+R25+U25</f>
        <v>0</v>
      </c>
      <c r="W25" s="26"/>
      <c r="X25" s="26"/>
      <c r="Y25" s="26"/>
      <c r="Z25" s="26"/>
      <c r="AA25" s="25"/>
      <c r="AB25" s="25"/>
      <c r="AC25" s="25"/>
      <c r="AD25" s="25"/>
      <c r="AE25" s="25"/>
      <c r="AF25" s="3">
        <f>W25+Y25+Z25+AE25+AB25+AA25</f>
        <v>0</v>
      </c>
      <c r="AG25" s="26"/>
      <c r="AH25" s="26"/>
      <c r="AI25" s="26"/>
      <c r="AJ25" s="25"/>
      <c r="AK25" s="25"/>
      <c r="AL25" s="25"/>
      <c r="AM25" s="3">
        <f>AG25+AH25+AI25+AJ25+AK25+AL25</f>
        <v>0</v>
      </c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3">
        <f>AP25+AX25</f>
        <v>0</v>
      </c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3">
        <f>AZ25+BK25+BL25+BN25+BO25</f>
        <v>0</v>
      </c>
      <c r="BQ25" s="26"/>
      <c r="BR25" s="26"/>
      <c r="BS25" s="26"/>
      <c r="BT25" s="25"/>
      <c r="BU25" s="3">
        <f>BQ25+BT25</f>
        <v>0</v>
      </c>
      <c r="BV25" s="25"/>
      <c r="BW25" s="25"/>
      <c r="BX25" s="25">
        <v>0</v>
      </c>
      <c r="BY25" s="25"/>
      <c r="BZ25" s="3">
        <f>BV25+BW25+BY25</f>
        <v>0</v>
      </c>
      <c r="CA25" s="28">
        <f>V25+AF25+AM25+AY25+BP25+BU25+BZ25</f>
        <v>0</v>
      </c>
    </row>
    <row r="26" spans="1:79" s="23" customFormat="1" ht="18" x14ac:dyDescent="0.25">
      <c r="A26" s="32" t="s">
        <v>49</v>
      </c>
      <c r="B26" s="35">
        <f t="shared" ref="B26:T26" si="24">SUM(B23:B25)</f>
        <v>0</v>
      </c>
      <c r="C26" s="35">
        <f t="shared" si="24"/>
        <v>0</v>
      </c>
      <c r="D26" s="35">
        <f t="shared" si="24"/>
        <v>0</v>
      </c>
      <c r="E26" s="35">
        <f t="shared" si="24"/>
        <v>0</v>
      </c>
      <c r="F26" s="35">
        <f t="shared" si="24"/>
        <v>0</v>
      </c>
      <c r="G26" s="35">
        <f t="shared" si="24"/>
        <v>0</v>
      </c>
      <c r="H26" s="35">
        <f t="shared" si="24"/>
        <v>0</v>
      </c>
      <c r="I26" s="35">
        <f t="shared" si="24"/>
        <v>0</v>
      </c>
      <c r="J26" s="35">
        <f t="shared" si="24"/>
        <v>0</v>
      </c>
      <c r="K26" s="35">
        <f t="shared" si="24"/>
        <v>0</v>
      </c>
      <c r="L26" s="35">
        <f t="shared" si="24"/>
        <v>0</v>
      </c>
      <c r="M26" s="35">
        <f>SUM(M23:M25)</f>
        <v>0</v>
      </c>
      <c r="N26" s="35">
        <f t="shared" si="24"/>
        <v>0</v>
      </c>
      <c r="O26" s="35">
        <f t="shared" si="24"/>
        <v>0</v>
      </c>
      <c r="P26" s="35">
        <f t="shared" si="24"/>
        <v>0</v>
      </c>
      <c r="Q26" s="35">
        <f>SUM(Q23:Q25)</f>
        <v>0</v>
      </c>
      <c r="R26" s="35">
        <f>SUM(R23:R25)</f>
        <v>0</v>
      </c>
      <c r="S26" s="35">
        <f t="shared" si="24"/>
        <v>0</v>
      </c>
      <c r="T26" s="35">
        <f t="shared" si="24"/>
        <v>0</v>
      </c>
      <c r="U26" s="35">
        <f t="shared" ref="U26" si="25">SUM(U23:U25)</f>
        <v>0</v>
      </c>
      <c r="V26" s="34">
        <f>SUM(V23:V25)</f>
        <v>0</v>
      </c>
      <c r="W26" s="33">
        <f t="shared" ref="W26:AE26" si="26">SUM(W23:W25)</f>
        <v>0</v>
      </c>
      <c r="X26" s="33">
        <f t="shared" si="26"/>
        <v>0</v>
      </c>
      <c r="Y26" s="33">
        <f t="shared" si="26"/>
        <v>0</v>
      </c>
      <c r="Z26" s="35">
        <f t="shared" si="26"/>
        <v>0</v>
      </c>
      <c r="AA26" s="35">
        <f t="shared" si="26"/>
        <v>0</v>
      </c>
      <c r="AB26" s="35">
        <f t="shared" si="26"/>
        <v>0</v>
      </c>
      <c r="AC26" s="35">
        <f t="shared" si="26"/>
        <v>0</v>
      </c>
      <c r="AD26" s="35">
        <f t="shared" si="26"/>
        <v>0</v>
      </c>
      <c r="AE26" s="35">
        <f t="shared" si="26"/>
        <v>0</v>
      </c>
      <c r="AF26" s="34">
        <f>AF23+AF24+AF25</f>
        <v>0</v>
      </c>
      <c r="AG26" s="35">
        <f t="shared" ref="AG26:BY26" si="27">SUM(AG23:AG25)</f>
        <v>0</v>
      </c>
      <c r="AH26" s="35">
        <f t="shared" si="27"/>
        <v>0</v>
      </c>
      <c r="AI26" s="35">
        <f t="shared" si="27"/>
        <v>0</v>
      </c>
      <c r="AJ26" s="35">
        <f t="shared" si="27"/>
        <v>0</v>
      </c>
      <c r="AK26" s="35">
        <f t="shared" si="27"/>
        <v>0</v>
      </c>
      <c r="AL26" s="35">
        <f t="shared" si="27"/>
        <v>0</v>
      </c>
      <c r="AM26" s="34">
        <f>SUM(AM23:AM25)</f>
        <v>0</v>
      </c>
      <c r="AN26" s="35">
        <f t="shared" si="27"/>
        <v>0</v>
      </c>
      <c r="AO26" s="35">
        <f t="shared" si="27"/>
        <v>0</v>
      </c>
      <c r="AP26" s="35">
        <f t="shared" si="27"/>
        <v>0</v>
      </c>
      <c r="AQ26" s="35">
        <f t="shared" si="27"/>
        <v>0</v>
      </c>
      <c r="AR26" s="35">
        <f t="shared" si="27"/>
        <v>0</v>
      </c>
      <c r="AS26" s="35">
        <f t="shared" si="27"/>
        <v>0</v>
      </c>
      <c r="AT26" s="35">
        <f t="shared" si="27"/>
        <v>0</v>
      </c>
      <c r="AU26" s="35">
        <f t="shared" si="27"/>
        <v>0</v>
      </c>
      <c r="AV26" s="35">
        <f t="shared" si="27"/>
        <v>0</v>
      </c>
      <c r="AW26" s="35">
        <f t="shared" si="27"/>
        <v>0</v>
      </c>
      <c r="AX26" s="35">
        <f t="shared" si="27"/>
        <v>0</v>
      </c>
      <c r="AY26" s="34">
        <f>SUM(AY23:AY25)</f>
        <v>0</v>
      </c>
      <c r="AZ26" s="35">
        <f t="shared" si="27"/>
        <v>0</v>
      </c>
      <c r="BA26" s="35">
        <f t="shared" si="27"/>
        <v>0</v>
      </c>
      <c r="BB26" s="35">
        <f t="shared" si="27"/>
        <v>0</v>
      </c>
      <c r="BC26" s="35">
        <f>SUM(BC23:BC25)</f>
        <v>0</v>
      </c>
      <c r="BD26" s="35">
        <f>SUM(BD23:BD25)</f>
        <v>0</v>
      </c>
      <c r="BE26" s="35">
        <f t="shared" si="27"/>
        <v>0</v>
      </c>
      <c r="BF26" s="35">
        <f t="shared" si="27"/>
        <v>0</v>
      </c>
      <c r="BG26" s="35">
        <f t="shared" si="27"/>
        <v>0</v>
      </c>
      <c r="BH26" s="35">
        <f t="shared" si="27"/>
        <v>0</v>
      </c>
      <c r="BI26" s="35">
        <f t="shared" si="27"/>
        <v>0</v>
      </c>
      <c r="BJ26" s="35">
        <f t="shared" si="27"/>
        <v>0</v>
      </c>
      <c r="BK26" s="33">
        <f>SUM(BK23:BK25)</f>
        <v>0</v>
      </c>
      <c r="BL26" s="35">
        <f t="shared" si="27"/>
        <v>0</v>
      </c>
      <c r="BM26" s="35">
        <f t="shared" si="27"/>
        <v>0</v>
      </c>
      <c r="BN26" s="35">
        <f t="shared" si="27"/>
        <v>0</v>
      </c>
      <c r="BO26" s="35">
        <f t="shared" si="27"/>
        <v>0</v>
      </c>
      <c r="BP26" s="34">
        <f>AZ26+BK26+BL26+BN26+BO26</f>
        <v>0</v>
      </c>
      <c r="BQ26" s="35">
        <f t="shared" si="27"/>
        <v>0</v>
      </c>
      <c r="BR26" s="35">
        <f t="shared" si="27"/>
        <v>0</v>
      </c>
      <c r="BS26" s="35">
        <f t="shared" si="27"/>
        <v>0</v>
      </c>
      <c r="BT26" s="35">
        <f t="shared" si="27"/>
        <v>0</v>
      </c>
      <c r="BU26" s="34">
        <f t="shared" si="27"/>
        <v>0</v>
      </c>
      <c r="BV26" s="35">
        <f t="shared" si="27"/>
        <v>0</v>
      </c>
      <c r="BW26" s="35">
        <f t="shared" si="27"/>
        <v>0</v>
      </c>
      <c r="BX26" s="35">
        <f t="shared" si="27"/>
        <v>0</v>
      </c>
      <c r="BY26" s="35">
        <f t="shared" si="27"/>
        <v>0</v>
      </c>
      <c r="BZ26" s="34">
        <f>SUM(BZ23:BZ25)</f>
        <v>0</v>
      </c>
      <c r="CA26" s="34">
        <f>SUM(CA23:CA25)</f>
        <v>0</v>
      </c>
    </row>
    <row r="27" spans="1:79" s="23" customFormat="1" ht="18" x14ac:dyDescent="0.25">
      <c r="A27" s="32" t="s">
        <v>50</v>
      </c>
      <c r="B27" s="35">
        <f t="shared" ref="B27:U27" si="28">B26+B22</f>
        <v>0</v>
      </c>
      <c r="C27" s="35">
        <f t="shared" si="28"/>
        <v>0</v>
      </c>
      <c r="D27" s="35">
        <f t="shared" si="28"/>
        <v>0</v>
      </c>
      <c r="E27" s="35">
        <f t="shared" si="28"/>
        <v>0</v>
      </c>
      <c r="F27" s="35">
        <f t="shared" si="28"/>
        <v>0</v>
      </c>
      <c r="G27" s="35">
        <f t="shared" si="28"/>
        <v>0</v>
      </c>
      <c r="H27" s="35">
        <f t="shared" si="28"/>
        <v>0</v>
      </c>
      <c r="I27" s="35">
        <f t="shared" si="28"/>
        <v>0</v>
      </c>
      <c r="J27" s="35">
        <f t="shared" si="28"/>
        <v>0</v>
      </c>
      <c r="K27" s="35">
        <f t="shared" si="28"/>
        <v>0</v>
      </c>
      <c r="L27" s="35">
        <f t="shared" si="28"/>
        <v>0</v>
      </c>
      <c r="M27" s="35">
        <f>M22+M26</f>
        <v>0</v>
      </c>
      <c r="N27" s="35">
        <f t="shared" si="28"/>
        <v>0</v>
      </c>
      <c r="O27" s="35">
        <f t="shared" si="28"/>
        <v>0</v>
      </c>
      <c r="P27" s="35">
        <f t="shared" si="28"/>
        <v>0</v>
      </c>
      <c r="Q27" s="35">
        <f>Q26+Q22</f>
        <v>0</v>
      </c>
      <c r="R27" s="35">
        <f>R26+R22</f>
        <v>0</v>
      </c>
      <c r="S27" s="35">
        <f t="shared" si="28"/>
        <v>0</v>
      </c>
      <c r="T27" s="35">
        <f t="shared" si="28"/>
        <v>0</v>
      </c>
      <c r="U27" s="35">
        <f t="shared" si="28"/>
        <v>0</v>
      </c>
      <c r="V27" s="34">
        <f>V26+V22</f>
        <v>0</v>
      </c>
      <c r="W27" s="35">
        <f t="shared" ref="W27:AE27" si="29">W26+W22</f>
        <v>0</v>
      </c>
      <c r="X27" s="35">
        <f t="shared" si="29"/>
        <v>0</v>
      </c>
      <c r="Y27" s="35">
        <f t="shared" si="29"/>
        <v>0</v>
      </c>
      <c r="Z27" s="35">
        <f t="shared" si="29"/>
        <v>0</v>
      </c>
      <c r="AA27" s="35">
        <f t="shared" si="29"/>
        <v>0</v>
      </c>
      <c r="AB27" s="35">
        <f t="shared" si="29"/>
        <v>0</v>
      </c>
      <c r="AC27" s="35">
        <f t="shared" si="29"/>
        <v>0</v>
      </c>
      <c r="AD27" s="35">
        <f t="shared" si="29"/>
        <v>0</v>
      </c>
      <c r="AE27" s="35">
        <f t="shared" si="29"/>
        <v>0</v>
      </c>
      <c r="AF27" s="34">
        <f>AF26+AF22</f>
        <v>0</v>
      </c>
      <c r="AG27" s="35">
        <f t="shared" ref="AG27:BT27" si="30">AG26+AG22</f>
        <v>0</v>
      </c>
      <c r="AH27" s="35">
        <f t="shared" si="30"/>
        <v>0</v>
      </c>
      <c r="AI27" s="35">
        <f t="shared" si="30"/>
        <v>0</v>
      </c>
      <c r="AJ27" s="35">
        <f t="shared" si="30"/>
        <v>0</v>
      </c>
      <c r="AK27" s="35">
        <f t="shared" si="30"/>
        <v>0</v>
      </c>
      <c r="AL27" s="35">
        <f t="shared" si="30"/>
        <v>0</v>
      </c>
      <c r="AM27" s="34">
        <f>AM22+AM26</f>
        <v>0</v>
      </c>
      <c r="AN27" s="35">
        <f>AN22+AN26</f>
        <v>0</v>
      </c>
      <c r="AO27" s="35">
        <f>AO22+AO26</f>
        <v>0</v>
      </c>
      <c r="AP27" s="35">
        <f t="shared" si="30"/>
        <v>0</v>
      </c>
      <c r="AQ27" s="35">
        <f t="shared" si="30"/>
        <v>0</v>
      </c>
      <c r="AR27" s="35">
        <f t="shared" si="30"/>
        <v>0</v>
      </c>
      <c r="AS27" s="35">
        <f t="shared" si="30"/>
        <v>0</v>
      </c>
      <c r="AT27" s="35">
        <f t="shared" si="30"/>
        <v>0</v>
      </c>
      <c r="AU27" s="35">
        <f t="shared" si="30"/>
        <v>0</v>
      </c>
      <c r="AV27" s="35">
        <f t="shared" si="30"/>
        <v>0</v>
      </c>
      <c r="AW27" s="35">
        <f t="shared" si="30"/>
        <v>0</v>
      </c>
      <c r="AX27" s="35">
        <f t="shared" si="30"/>
        <v>0</v>
      </c>
      <c r="AY27" s="34">
        <f>AY22+AY26</f>
        <v>0</v>
      </c>
      <c r="AZ27" s="35">
        <f t="shared" si="30"/>
        <v>0</v>
      </c>
      <c r="BA27" s="35">
        <f t="shared" si="30"/>
        <v>0</v>
      </c>
      <c r="BB27" s="35">
        <f t="shared" si="30"/>
        <v>0</v>
      </c>
      <c r="BC27" s="35">
        <f>BC26+BC22</f>
        <v>0</v>
      </c>
      <c r="BD27" s="35">
        <f>BD26+BD22</f>
        <v>0</v>
      </c>
      <c r="BE27" s="35">
        <f t="shared" si="30"/>
        <v>0</v>
      </c>
      <c r="BF27" s="35">
        <f t="shared" si="30"/>
        <v>0</v>
      </c>
      <c r="BG27" s="35">
        <f t="shared" si="30"/>
        <v>0</v>
      </c>
      <c r="BH27" s="35">
        <f t="shared" si="30"/>
        <v>0</v>
      </c>
      <c r="BI27" s="35">
        <f t="shared" si="30"/>
        <v>0</v>
      </c>
      <c r="BJ27" s="35">
        <f t="shared" si="30"/>
        <v>0</v>
      </c>
      <c r="BK27" s="33">
        <f>BK26+BK22</f>
        <v>0</v>
      </c>
      <c r="BL27" s="35">
        <f t="shared" si="30"/>
        <v>0</v>
      </c>
      <c r="BM27" s="35">
        <f t="shared" si="30"/>
        <v>0</v>
      </c>
      <c r="BN27" s="35">
        <f t="shared" si="30"/>
        <v>0</v>
      </c>
      <c r="BO27" s="35">
        <f t="shared" si="30"/>
        <v>0</v>
      </c>
      <c r="BP27" s="34">
        <f>AZ27+BK27+BL27+BN27+BO27</f>
        <v>0</v>
      </c>
      <c r="BQ27" s="35">
        <f t="shared" si="30"/>
        <v>0</v>
      </c>
      <c r="BR27" s="35">
        <f t="shared" si="30"/>
        <v>0</v>
      </c>
      <c r="BS27" s="35">
        <f t="shared" si="30"/>
        <v>0</v>
      </c>
      <c r="BT27" s="35">
        <f t="shared" si="30"/>
        <v>0</v>
      </c>
      <c r="BU27" s="34">
        <f>BU26+BU22</f>
        <v>0</v>
      </c>
      <c r="BV27" s="35">
        <f t="shared" ref="BV27:BZ27" si="31">BV26+BV22</f>
        <v>0</v>
      </c>
      <c r="BW27" s="35">
        <f t="shared" si="31"/>
        <v>0</v>
      </c>
      <c r="BX27" s="35">
        <f t="shared" si="31"/>
        <v>0</v>
      </c>
      <c r="BY27" s="35">
        <f t="shared" si="31"/>
        <v>0</v>
      </c>
      <c r="BZ27" s="34">
        <f t="shared" si="31"/>
        <v>0</v>
      </c>
      <c r="CA27" s="34">
        <f>CA22+CA26</f>
        <v>0</v>
      </c>
    </row>
    <row r="28" spans="1:79" s="23" customFormat="1" ht="18" x14ac:dyDescent="0.25">
      <c r="A28" s="32" t="s">
        <v>51</v>
      </c>
      <c r="B28" s="35">
        <f t="shared" ref="B28:U28" si="32">B18+B27</f>
        <v>29749214.719999999</v>
      </c>
      <c r="C28" s="35">
        <f t="shared" si="32"/>
        <v>0</v>
      </c>
      <c r="D28" s="35">
        <f t="shared" si="32"/>
        <v>0</v>
      </c>
      <c r="E28" s="35">
        <f t="shared" si="32"/>
        <v>0</v>
      </c>
      <c r="F28" s="35">
        <f t="shared" si="32"/>
        <v>0</v>
      </c>
      <c r="G28" s="35">
        <f t="shared" si="32"/>
        <v>0</v>
      </c>
      <c r="H28" s="35">
        <f t="shared" si="32"/>
        <v>0</v>
      </c>
      <c r="I28" s="35">
        <f t="shared" si="32"/>
        <v>0</v>
      </c>
      <c r="J28" s="35">
        <f t="shared" si="32"/>
        <v>0</v>
      </c>
      <c r="K28" s="35">
        <f t="shared" si="32"/>
        <v>0</v>
      </c>
      <c r="L28" s="35">
        <f t="shared" si="32"/>
        <v>0</v>
      </c>
      <c r="M28" s="35">
        <f>M18+M27</f>
        <v>2324482.35</v>
      </c>
      <c r="N28" s="35">
        <f t="shared" si="32"/>
        <v>1522954.5</v>
      </c>
      <c r="O28" s="35">
        <f t="shared" si="32"/>
        <v>0</v>
      </c>
      <c r="P28" s="35">
        <f t="shared" si="32"/>
        <v>0</v>
      </c>
      <c r="Q28" s="35">
        <f t="shared" si="32"/>
        <v>0</v>
      </c>
      <c r="R28" s="35">
        <f t="shared" si="32"/>
        <v>0</v>
      </c>
      <c r="S28" s="35">
        <f t="shared" si="32"/>
        <v>0</v>
      </c>
      <c r="T28" s="35">
        <f t="shared" si="32"/>
        <v>0</v>
      </c>
      <c r="U28" s="35">
        <f t="shared" si="32"/>
        <v>12366845.050000001</v>
      </c>
      <c r="V28" s="34">
        <f>V27+V18</f>
        <v>45963496.620000005</v>
      </c>
      <c r="W28" s="35">
        <f t="shared" ref="W28:AE28" si="33">W27+W18</f>
        <v>2252804.62</v>
      </c>
      <c r="X28" s="35">
        <f t="shared" si="33"/>
        <v>0</v>
      </c>
      <c r="Y28" s="35">
        <f t="shared" si="33"/>
        <v>0</v>
      </c>
      <c r="Z28" s="35">
        <f t="shared" si="33"/>
        <v>493431.74</v>
      </c>
      <c r="AA28" s="35">
        <f t="shared" si="33"/>
        <v>949960.99</v>
      </c>
      <c r="AB28" s="35">
        <f t="shared" si="33"/>
        <v>411837.14</v>
      </c>
      <c r="AC28" s="35">
        <f t="shared" si="33"/>
        <v>0</v>
      </c>
      <c r="AD28" s="35">
        <f t="shared" si="33"/>
        <v>0</v>
      </c>
      <c r="AE28" s="35">
        <f t="shared" si="33"/>
        <v>0</v>
      </c>
      <c r="AF28" s="34">
        <f>AF27+AF18</f>
        <v>4108034.49</v>
      </c>
      <c r="AG28" s="35">
        <f t="shared" ref="AG28:AL28" si="34">AG27+AG18</f>
        <v>3310043.8600000003</v>
      </c>
      <c r="AH28" s="35">
        <f t="shared" si="34"/>
        <v>498227.41999999993</v>
      </c>
      <c r="AI28" s="35">
        <f t="shared" si="34"/>
        <v>323741.88</v>
      </c>
      <c r="AJ28" s="35">
        <f t="shared" si="34"/>
        <v>359497.1</v>
      </c>
      <c r="AK28" s="35">
        <f t="shared" si="34"/>
        <v>928053.04</v>
      </c>
      <c r="AL28" s="35">
        <f t="shared" si="34"/>
        <v>2343958.8099999996</v>
      </c>
      <c r="AM28" s="34">
        <f>AM18+AM27</f>
        <v>7763522.1100000003</v>
      </c>
      <c r="AN28" s="35">
        <f t="shared" ref="AN28:AX28" si="35">AN18+AN22+AN26</f>
        <v>0</v>
      </c>
      <c r="AO28" s="35">
        <f t="shared" si="35"/>
        <v>0</v>
      </c>
      <c r="AP28" s="35">
        <f t="shared" si="35"/>
        <v>156538.79999999999</v>
      </c>
      <c r="AQ28" s="35">
        <f t="shared" si="35"/>
        <v>0</v>
      </c>
      <c r="AR28" s="35">
        <f t="shared" si="35"/>
        <v>0</v>
      </c>
      <c r="AS28" s="35">
        <f t="shared" si="35"/>
        <v>0</v>
      </c>
      <c r="AT28" s="35">
        <f t="shared" si="35"/>
        <v>0</v>
      </c>
      <c r="AU28" s="35">
        <f t="shared" si="35"/>
        <v>0</v>
      </c>
      <c r="AV28" s="35">
        <f t="shared" si="35"/>
        <v>0</v>
      </c>
      <c r="AW28" s="35">
        <f t="shared" si="35"/>
        <v>0</v>
      </c>
      <c r="AX28" s="35">
        <f t="shared" si="35"/>
        <v>0</v>
      </c>
      <c r="AY28" s="34">
        <f>AY18+AY27</f>
        <v>156538.79999999999</v>
      </c>
      <c r="AZ28" s="35">
        <f t="shared" ref="AZ28:BZ28" si="36">AZ27+AZ18</f>
        <v>3834660.56</v>
      </c>
      <c r="BA28" s="35">
        <f t="shared" si="36"/>
        <v>0</v>
      </c>
      <c r="BB28" s="35">
        <f t="shared" si="36"/>
        <v>0</v>
      </c>
      <c r="BC28" s="35">
        <f>BC27+BC18</f>
        <v>0</v>
      </c>
      <c r="BD28" s="35">
        <f>BD27+BD18</f>
        <v>0</v>
      </c>
      <c r="BE28" s="35">
        <f t="shared" si="36"/>
        <v>0</v>
      </c>
      <c r="BF28" s="35">
        <f t="shared" si="36"/>
        <v>0</v>
      </c>
      <c r="BG28" s="35">
        <f t="shared" si="36"/>
        <v>0</v>
      </c>
      <c r="BH28" s="35">
        <f t="shared" si="36"/>
        <v>0</v>
      </c>
      <c r="BI28" s="35">
        <f t="shared" si="36"/>
        <v>0</v>
      </c>
      <c r="BJ28" s="35">
        <f t="shared" si="36"/>
        <v>0</v>
      </c>
      <c r="BK28" s="33">
        <f>BK27+BK18</f>
        <v>990887.27</v>
      </c>
      <c r="BL28" s="35">
        <f t="shared" si="36"/>
        <v>304809.78000000003</v>
      </c>
      <c r="BM28" s="35">
        <f t="shared" si="36"/>
        <v>0</v>
      </c>
      <c r="BN28" s="35">
        <f t="shared" si="36"/>
        <v>0</v>
      </c>
      <c r="BO28" s="35">
        <f t="shared" si="36"/>
        <v>1770660.96</v>
      </c>
      <c r="BP28" s="34">
        <f>BP18+BP27</f>
        <v>6901018.5700000003</v>
      </c>
      <c r="BQ28" s="35">
        <f t="shared" si="36"/>
        <v>81986.19</v>
      </c>
      <c r="BR28" s="35">
        <f t="shared" si="36"/>
        <v>0</v>
      </c>
      <c r="BS28" s="35">
        <f t="shared" si="36"/>
        <v>0</v>
      </c>
      <c r="BT28" s="35">
        <f t="shared" si="36"/>
        <v>216763.96</v>
      </c>
      <c r="BU28" s="34">
        <f t="shared" si="36"/>
        <v>298750.15000000002</v>
      </c>
      <c r="BV28" s="35">
        <f t="shared" si="36"/>
        <v>217038.74</v>
      </c>
      <c r="BW28" s="35">
        <f t="shared" si="36"/>
        <v>445199.47000000003</v>
      </c>
      <c r="BX28" s="35">
        <f t="shared" si="36"/>
        <v>0</v>
      </c>
      <c r="BY28" s="35">
        <f t="shared" si="36"/>
        <v>0</v>
      </c>
      <c r="BZ28" s="34">
        <f t="shared" si="36"/>
        <v>662238.21</v>
      </c>
      <c r="CA28" s="22">
        <f t="shared" ref="CA28" si="37">CA27+CA18</f>
        <v>65853598.950000003</v>
      </c>
    </row>
    <row r="29" spans="1:79" s="5" customFormat="1" ht="23.25" customHeigh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2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9"/>
    </row>
    <row r="30" spans="1:79" ht="16.5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8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50"/>
    </row>
    <row r="31" spans="1:79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48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48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2:79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8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2:7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8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</row>
    <row r="35" spans="2:79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48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</row>
    <row r="36" spans="2:79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48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2:79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4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2:79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48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</sheetData>
  <mergeCells count="8">
    <mergeCell ref="AY5:AY6"/>
    <mergeCell ref="BP5:BP6"/>
    <mergeCell ref="BZ5:BZ6"/>
    <mergeCell ref="BU5:BU6"/>
    <mergeCell ref="CA5:CA6"/>
    <mergeCell ref="V5:V6"/>
    <mergeCell ref="AF5:AF6"/>
    <mergeCell ref="AM5:AM6"/>
  </mergeCells>
  <pageMargins left="0.7" right="0.7" top="0.75" bottom="0.75" header="0.3" footer="0.3"/>
  <pageSetup paperSize="9" scale="71" orientation="landscape" r:id="rId1"/>
  <rowBreaks count="1" manualBreakCount="1">
    <brk id="28" max="16383" man="1"/>
  </rowBreaks>
  <colBreaks count="3" manualBreakCount="3">
    <brk id="22" max="27" man="1"/>
    <brk id="35" max="27" man="1"/>
    <brk id="6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TIMI_H</dc:creator>
  <cp:lastModifiedBy>TIMI_H</cp:lastModifiedBy>
  <dcterms:created xsi:type="dcterms:W3CDTF">2022-06-22T12:26:59Z</dcterms:created>
  <dcterms:modified xsi:type="dcterms:W3CDTF">2022-06-22T12:38:06Z</dcterms:modified>
</cp:coreProperties>
</file>